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35" yWindow="390" windowWidth="16050" windowHeight="9615" tabRatio="546"/>
  </bookViews>
  <sheets>
    <sheet name="Jan" sheetId="26" r:id="rId1"/>
    <sheet name="Jan by County" sheetId="67" r:id="rId2"/>
    <sheet name="Feb" sheetId="56" r:id="rId3"/>
    <sheet name="Feb by County" sheetId="68" r:id="rId4"/>
    <sheet name="Mar" sheetId="57" r:id="rId5"/>
    <sheet name="Mar by County" sheetId="70" r:id="rId6"/>
    <sheet name="Apr" sheetId="58" r:id="rId7"/>
    <sheet name="May" sheetId="59" r:id="rId8"/>
    <sheet name="June" sheetId="60" r:id="rId9"/>
    <sheet name="July" sheetId="61" r:id="rId10"/>
    <sheet name="Aug" sheetId="62" r:id="rId11"/>
    <sheet name="Sep" sheetId="63" r:id="rId12"/>
    <sheet name="Oct" sheetId="64" r:id="rId13"/>
    <sheet name="Nov" sheetId="65" r:id="rId14"/>
    <sheet name="Dec" sheetId="66" r:id="rId15"/>
    <sheet name="Summary" sheetId="13" r:id="rId16"/>
    <sheet name="NVRA Coord" sheetId="14" r:id="rId17"/>
  </sheets>
  <definedNames>
    <definedName name="_xlnm._FilterDatabase" localSheetId="6" hidden="1">Apr!$A$2:$I$120</definedName>
    <definedName name="_xlnm._FilterDatabase" localSheetId="10" hidden="1">Aug!$A$2:$I$120</definedName>
    <definedName name="_xlnm._FilterDatabase" localSheetId="14" hidden="1">Dec!$A$2:$I$120</definedName>
    <definedName name="_xlnm._FilterDatabase" localSheetId="2" hidden="1">Feb!$A$2:$I$120</definedName>
    <definedName name="_xlnm._FilterDatabase" localSheetId="3" hidden="1">'Feb by County'!$A$2:$G$82</definedName>
    <definedName name="_xlnm._FilterDatabase" localSheetId="0" hidden="1">Jan!$A$2:$I$120</definedName>
    <definedName name="_xlnm._FilterDatabase" localSheetId="1" hidden="1">'Jan by County'!$A$2:$G$82</definedName>
    <definedName name="_xlnm._FilterDatabase" localSheetId="9" hidden="1">July!$A$2:$I$120</definedName>
    <definedName name="_xlnm._FilterDatabase" localSheetId="8" hidden="1">June!$A$2:$I$120</definedName>
    <definedName name="_xlnm._FilterDatabase" localSheetId="4" hidden="1">Mar!$A$2:$I$120</definedName>
    <definedName name="_xlnm._FilterDatabase" localSheetId="5" hidden="1">'Mar by County'!$A$2:$G$82</definedName>
    <definedName name="_xlnm._FilterDatabase" localSheetId="7" hidden="1">May!$A$2:$I$120</definedName>
    <definedName name="_xlnm._FilterDatabase" localSheetId="13" hidden="1">Nov!$A$2:$I$120</definedName>
    <definedName name="_xlnm._FilterDatabase" localSheetId="12" hidden="1">Oct!$A$2:$I$120</definedName>
    <definedName name="_xlnm._FilterDatabase" localSheetId="11" hidden="1">Sep!$A$2:$I$120</definedName>
    <definedName name="_xlnm._FilterDatabase" localSheetId="15" hidden="1">Summary!$A$2:$O$118</definedName>
    <definedName name="_xlnm.Print_Titles" localSheetId="6">Apr!$1:$2</definedName>
    <definedName name="_xlnm.Print_Titles" localSheetId="10">Aug!$1:$2</definedName>
    <definedName name="_xlnm.Print_Titles" localSheetId="14">Dec!$1:$2</definedName>
    <definedName name="_xlnm.Print_Titles" localSheetId="2">Feb!$1:$2</definedName>
    <definedName name="_xlnm.Print_Titles" localSheetId="3">'Feb by County'!$1:$2</definedName>
    <definedName name="_xlnm.Print_Titles" localSheetId="0">Jan!$1:$2</definedName>
    <definedName name="_xlnm.Print_Titles" localSheetId="1">'Jan by County'!$1:$2</definedName>
    <definedName name="_xlnm.Print_Titles" localSheetId="9">July!$1:$2</definedName>
    <definedName name="_xlnm.Print_Titles" localSheetId="8">June!$1:$2</definedName>
    <definedName name="_xlnm.Print_Titles" localSheetId="4">Mar!$1:$2</definedName>
    <definedName name="_xlnm.Print_Titles" localSheetId="5">'Mar by County'!$1:$2</definedName>
    <definedName name="_xlnm.Print_Titles" localSheetId="7">May!$1:$2</definedName>
    <definedName name="_xlnm.Print_Titles" localSheetId="13">Nov!$1:$2</definedName>
    <definedName name="_xlnm.Print_Titles" localSheetId="12">Oct!$1:$2</definedName>
    <definedName name="_xlnm.Print_Titles" localSheetId="11">Sep!$1:$2</definedName>
    <definedName name="_xlnm.Print_Titles" localSheetId="15">Summary!$1:$2</definedName>
  </definedNames>
  <calcPr calcId="145621"/>
</workbook>
</file>

<file path=xl/calcChain.xml><?xml version="1.0" encoding="utf-8"?>
<calcChain xmlns="http://schemas.openxmlformats.org/spreadsheetml/2006/main">
  <c r="D79" i="70" l="1"/>
  <c r="B79" i="70"/>
  <c r="C79" i="70"/>
  <c r="F79" i="70"/>
  <c r="G79" i="70"/>
  <c r="E78" i="70"/>
  <c r="H78" i="70" s="1"/>
  <c r="E77" i="70"/>
  <c r="H77" i="70" s="1"/>
  <c r="E76" i="70"/>
  <c r="H76" i="70" s="1"/>
  <c r="E75" i="70"/>
  <c r="H75" i="70" s="1"/>
  <c r="E72" i="70"/>
  <c r="H72" i="70" s="1"/>
  <c r="E71" i="70"/>
  <c r="H71" i="70" s="1"/>
  <c r="E70" i="70"/>
  <c r="H70" i="70" s="1"/>
  <c r="E69" i="70"/>
  <c r="H69" i="70" s="1"/>
  <c r="E67" i="70"/>
  <c r="H67" i="70" s="1"/>
  <c r="E66" i="70"/>
  <c r="H66" i="70" s="1"/>
  <c r="E64" i="70"/>
  <c r="H64" i="70" s="1"/>
  <c r="E63" i="70"/>
  <c r="H63" i="70" s="1"/>
  <c r="E62" i="70"/>
  <c r="H62" i="70" s="1"/>
  <c r="E59" i="70"/>
  <c r="H59" i="70" s="1"/>
  <c r="E58" i="70"/>
  <c r="H58" i="70" s="1"/>
  <c r="E57" i="70"/>
  <c r="H57" i="70" s="1"/>
  <c r="E55" i="70"/>
  <c r="H55" i="70" s="1"/>
  <c r="E54" i="70"/>
  <c r="H54" i="70" s="1"/>
  <c r="E53" i="70"/>
  <c r="H53" i="70" s="1"/>
  <c r="E52" i="70"/>
  <c r="H52" i="70" s="1"/>
  <c r="E51" i="70"/>
  <c r="H51" i="70" s="1"/>
  <c r="E50" i="70"/>
  <c r="H50" i="70" s="1"/>
  <c r="E49" i="70"/>
  <c r="H49" i="70" s="1"/>
  <c r="E47" i="70"/>
  <c r="H47" i="70" s="1"/>
  <c r="E45" i="70"/>
  <c r="H45" i="70" s="1"/>
  <c r="E44" i="70"/>
  <c r="H44" i="70" s="1"/>
  <c r="H43" i="70"/>
  <c r="E42" i="70"/>
  <c r="H42" i="70" s="1"/>
  <c r="E41" i="70"/>
  <c r="H41" i="70" s="1"/>
  <c r="E40" i="70"/>
  <c r="H40" i="70" s="1"/>
  <c r="E39" i="70"/>
  <c r="H39" i="70" s="1"/>
  <c r="E37" i="70"/>
  <c r="H37" i="70" s="1"/>
  <c r="E36" i="70"/>
  <c r="H36" i="70" s="1"/>
  <c r="E35" i="70"/>
  <c r="H35" i="70" s="1"/>
  <c r="E34" i="70"/>
  <c r="H34" i="70" s="1"/>
  <c r="E33" i="70"/>
  <c r="H33" i="70" s="1"/>
  <c r="E32" i="70"/>
  <c r="H32" i="70" s="1"/>
  <c r="E31" i="70"/>
  <c r="H31" i="70" s="1"/>
  <c r="E30" i="70"/>
  <c r="H30" i="70" s="1"/>
  <c r="E29" i="70"/>
  <c r="H29" i="70" s="1"/>
  <c r="E28" i="70"/>
  <c r="H28" i="70" s="1"/>
  <c r="E27" i="70"/>
  <c r="H27" i="70" s="1"/>
  <c r="E26" i="70"/>
  <c r="H26" i="70" s="1"/>
  <c r="E25" i="70"/>
  <c r="H25" i="70" s="1"/>
  <c r="E24" i="70"/>
  <c r="H24" i="70" s="1"/>
  <c r="E23" i="70"/>
  <c r="H23" i="70" s="1"/>
  <c r="E20" i="70"/>
  <c r="H20" i="70" s="1"/>
  <c r="E19" i="70"/>
  <c r="H19" i="70" s="1"/>
  <c r="E18" i="70"/>
  <c r="H18" i="70" s="1"/>
  <c r="E17" i="70"/>
  <c r="H17" i="70" s="1"/>
  <c r="E15" i="70"/>
  <c r="H15" i="70" s="1"/>
  <c r="E14" i="70"/>
  <c r="H14" i="70" s="1"/>
  <c r="E13" i="70"/>
  <c r="H13" i="70" s="1"/>
  <c r="E10" i="70"/>
  <c r="H10" i="70" s="1"/>
  <c r="E9" i="70"/>
  <c r="H9" i="70" s="1"/>
  <c r="E8" i="70"/>
  <c r="H8" i="70" s="1"/>
  <c r="E6" i="70"/>
  <c r="H6" i="70" s="1"/>
  <c r="E5" i="70"/>
  <c r="H5" i="70" s="1"/>
  <c r="E4" i="70"/>
  <c r="H4" i="70" s="1"/>
  <c r="E3" i="70"/>
  <c r="J115" i="57"/>
  <c r="H117" i="57"/>
  <c r="F117" i="57"/>
  <c r="E117" i="57"/>
  <c r="D117" i="57"/>
  <c r="E79" i="70" l="1"/>
  <c r="H79" i="70" s="1"/>
  <c r="H3" i="70"/>
  <c r="G20" i="57"/>
  <c r="G4" i="57" l="1"/>
  <c r="G5" i="57"/>
  <c r="G6" i="57"/>
  <c r="G7" i="57"/>
  <c r="G8" i="57"/>
  <c r="G9" i="57"/>
  <c r="G10" i="57"/>
  <c r="G11" i="57"/>
  <c r="G12" i="57"/>
  <c r="G13" i="57"/>
  <c r="G14" i="57"/>
  <c r="G15" i="57"/>
  <c r="G16" i="57"/>
  <c r="G17" i="57"/>
  <c r="G18" i="57"/>
  <c r="G19" i="57"/>
  <c r="G21" i="57"/>
  <c r="G22" i="57"/>
  <c r="G23" i="57"/>
  <c r="G24" i="57"/>
  <c r="G25" i="57"/>
  <c r="G26" i="57"/>
  <c r="G27" i="57"/>
  <c r="G28" i="57"/>
  <c r="G29" i="57"/>
  <c r="G30" i="57"/>
  <c r="G31" i="57"/>
  <c r="G32" i="57"/>
  <c r="G33" i="57"/>
  <c r="G34" i="57"/>
  <c r="G35" i="57"/>
  <c r="G36" i="57"/>
  <c r="G37" i="57"/>
  <c r="G38" i="57"/>
  <c r="G39" i="57"/>
  <c r="G40" i="57"/>
  <c r="G41" i="57"/>
  <c r="G42" i="57"/>
  <c r="G43" i="57"/>
  <c r="G44" i="57"/>
  <c r="G45" i="57"/>
  <c r="G46" i="57"/>
  <c r="G47" i="57"/>
  <c r="G48" i="57"/>
  <c r="G49" i="57"/>
  <c r="G51" i="57"/>
  <c r="G52" i="57"/>
  <c r="G53" i="57"/>
  <c r="G54" i="57"/>
  <c r="G55" i="57"/>
  <c r="G56" i="57"/>
  <c r="G57" i="57"/>
  <c r="G58" i="57"/>
  <c r="G59" i="57"/>
  <c r="G60" i="57"/>
  <c r="G61" i="57"/>
  <c r="G62" i="57"/>
  <c r="G63" i="57"/>
  <c r="G64" i="57"/>
  <c r="G65" i="57"/>
  <c r="G66" i="57"/>
  <c r="G67" i="57"/>
  <c r="G68" i="57"/>
  <c r="G69" i="57"/>
  <c r="G70" i="57"/>
  <c r="G71" i="57"/>
  <c r="G72" i="57"/>
  <c r="G73" i="57"/>
  <c r="G74" i="57"/>
  <c r="G75" i="57"/>
  <c r="G76" i="57"/>
  <c r="G77" i="57"/>
  <c r="G78" i="57"/>
  <c r="G79" i="57"/>
  <c r="G80" i="57"/>
  <c r="G81" i="57"/>
  <c r="G82" i="57"/>
  <c r="G83" i="57"/>
  <c r="G84" i="57"/>
  <c r="G85" i="57"/>
  <c r="G86" i="57"/>
  <c r="G87" i="57"/>
  <c r="G88" i="57"/>
  <c r="G89" i="57"/>
  <c r="G90" i="57"/>
  <c r="G91" i="57"/>
  <c r="G92" i="57"/>
  <c r="G93" i="57"/>
  <c r="G94" i="57"/>
  <c r="G95" i="57"/>
  <c r="G96" i="57"/>
  <c r="G97" i="57"/>
  <c r="G98" i="57"/>
  <c r="G99" i="57"/>
  <c r="G100" i="57"/>
  <c r="G101" i="57"/>
  <c r="G102" i="57"/>
  <c r="G103" i="57"/>
  <c r="G104" i="57"/>
  <c r="G105" i="57"/>
  <c r="G106" i="57"/>
  <c r="G107" i="57"/>
  <c r="G108" i="57"/>
  <c r="G109" i="57"/>
  <c r="G110" i="57"/>
  <c r="G111" i="57"/>
  <c r="G112" i="57"/>
  <c r="G113" i="57"/>
  <c r="G114" i="57"/>
  <c r="G115" i="57"/>
  <c r="G116" i="57"/>
  <c r="G3" i="57"/>
  <c r="G117" i="57" l="1"/>
  <c r="J117" i="57" s="1"/>
  <c r="P4" i="13"/>
  <c r="P5" i="13"/>
  <c r="P6" i="13"/>
  <c r="P7" i="13"/>
  <c r="P8" i="13"/>
  <c r="P9" i="13"/>
  <c r="P10" i="13"/>
  <c r="P11" i="13"/>
  <c r="P12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P46" i="13"/>
  <c r="P47" i="13"/>
  <c r="P48" i="13"/>
  <c r="P49" i="13"/>
  <c r="P50" i="13"/>
  <c r="P51" i="13"/>
  <c r="P52" i="13"/>
  <c r="P53" i="13"/>
  <c r="P54" i="13"/>
  <c r="P55" i="13"/>
  <c r="P56" i="13"/>
  <c r="P57" i="13"/>
  <c r="P58" i="13"/>
  <c r="P59" i="13"/>
  <c r="P60" i="13"/>
  <c r="P61" i="13"/>
  <c r="P62" i="13"/>
  <c r="P63" i="13"/>
  <c r="P64" i="13"/>
  <c r="P65" i="13"/>
  <c r="P66" i="13"/>
  <c r="P67" i="13"/>
  <c r="P68" i="13"/>
  <c r="P69" i="13"/>
  <c r="P70" i="13"/>
  <c r="P71" i="13"/>
  <c r="P72" i="13"/>
  <c r="P73" i="13"/>
  <c r="P74" i="13"/>
  <c r="P75" i="13"/>
  <c r="P76" i="13"/>
  <c r="P77" i="13"/>
  <c r="P78" i="13"/>
  <c r="P79" i="13"/>
  <c r="P80" i="13"/>
  <c r="P81" i="13"/>
  <c r="P82" i="13"/>
  <c r="P83" i="13"/>
  <c r="P84" i="13"/>
  <c r="P85" i="13"/>
  <c r="P86" i="13"/>
  <c r="P87" i="13"/>
  <c r="P88" i="13"/>
  <c r="P89" i="13"/>
  <c r="P90" i="13"/>
  <c r="P91" i="13"/>
  <c r="P92" i="13"/>
  <c r="P93" i="13"/>
  <c r="P94" i="13"/>
  <c r="P95" i="13"/>
  <c r="P96" i="13"/>
  <c r="P97" i="13"/>
  <c r="P98" i="13"/>
  <c r="P99" i="13"/>
  <c r="P100" i="13"/>
  <c r="P101" i="13"/>
  <c r="P102" i="13"/>
  <c r="P103" i="13"/>
  <c r="P104" i="13"/>
  <c r="P105" i="13"/>
  <c r="P106" i="13"/>
  <c r="P107" i="13"/>
  <c r="P108" i="13"/>
  <c r="P109" i="13"/>
  <c r="P110" i="13"/>
  <c r="P111" i="13"/>
  <c r="P112" i="13"/>
  <c r="P113" i="13"/>
  <c r="P114" i="13"/>
  <c r="P115" i="13"/>
  <c r="P116" i="13"/>
  <c r="P117" i="13"/>
  <c r="P3" i="13"/>
  <c r="I117" i="57"/>
  <c r="H56" i="68" l="1"/>
  <c r="J10" i="56" l="1"/>
  <c r="C79" i="68" l="1"/>
  <c r="B79" i="68"/>
  <c r="D79" i="68"/>
  <c r="E57" i="68"/>
  <c r="H57" i="68" s="1"/>
  <c r="E58" i="68"/>
  <c r="H58" i="68" s="1"/>
  <c r="F79" i="68"/>
  <c r="G79" i="68"/>
  <c r="E78" i="68"/>
  <c r="H78" i="68" s="1"/>
  <c r="E77" i="68"/>
  <c r="H77" i="68" s="1"/>
  <c r="E76" i="68"/>
  <c r="H76" i="68" s="1"/>
  <c r="E75" i="68"/>
  <c r="H75" i="68" s="1"/>
  <c r="E72" i="68"/>
  <c r="H72" i="68" s="1"/>
  <c r="E71" i="68"/>
  <c r="H71" i="68" s="1"/>
  <c r="E70" i="68"/>
  <c r="H70" i="68" s="1"/>
  <c r="E69" i="68"/>
  <c r="H69" i="68" s="1"/>
  <c r="E67" i="68"/>
  <c r="H67" i="68" s="1"/>
  <c r="E66" i="68"/>
  <c r="H66" i="68" s="1"/>
  <c r="E64" i="68"/>
  <c r="H64" i="68" s="1"/>
  <c r="E63" i="68"/>
  <c r="H63" i="68" s="1"/>
  <c r="E62" i="68"/>
  <c r="H62" i="68" s="1"/>
  <c r="E59" i="68"/>
  <c r="H59" i="68" s="1"/>
  <c r="E55" i="68"/>
  <c r="H55" i="68" s="1"/>
  <c r="E54" i="68"/>
  <c r="H54" i="68" s="1"/>
  <c r="E53" i="68"/>
  <c r="H53" i="68" s="1"/>
  <c r="E52" i="68"/>
  <c r="H52" i="68" s="1"/>
  <c r="E51" i="68"/>
  <c r="H51" i="68" s="1"/>
  <c r="E50" i="68"/>
  <c r="H50" i="68" s="1"/>
  <c r="E49" i="68"/>
  <c r="H49" i="68" s="1"/>
  <c r="E47" i="68"/>
  <c r="H47" i="68" s="1"/>
  <c r="E45" i="68"/>
  <c r="H45" i="68" s="1"/>
  <c r="E44" i="68"/>
  <c r="H44" i="68" s="1"/>
  <c r="E43" i="68"/>
  <c r="H43" i="68" s="1"/>
  <c r="E42" i="68"/>
  <c r="H42" i="68" s="1"/>
  <c r="E41" i="68"/>
  <c r="H41" i="68" s="1"/>
  <c r="E40" i="68"/>
  <c r="H40" i="68" s="1"/>
  <c r="E39" i="68"/>
  <c r="H39" i="68" s="1"/>
  <c r="E37" i="68"/>
  <c r="H37" i="68" s="1"/>
  <c r="E36" i="68"/>
  <c r="H36" i="68" s="1"/>
  <c r="E35" i="68"/>
  <c r="H35" i="68" s="1"/>
  <c r="E34" i="68"/>
  <c r="H34" i="68" s="1"/>
  <c r="E33" i="68"/>
  <c r="H33" i="68" s="1"/>
  <c r="E32" i="68"/>
  <c r="H32" i="68" s="1"/>
  <c r="E31" i="68"/>
  <c r="H31" i="68" s="1"/>
  <c r="E30" i="68"/>
  <c r="H30" i="68" s="1"/>
  <c r="E29" i="68"/>
  <c r="H29" i="68" s="1"/>
  <c r="E28" i="68"/>
  <c r="H28" i="68" s="1"/>
  <c r="E27" i="68"/>
  <c r="H27" i="68" s="1"/>
  <c r="E26" i="68"/>
  <c r="H26" i="68" s="1"/>
  <c r="E25" i="68"/>
  <c r="H25" i="68" s="1"/>
  <c r="E24" i="68"/>
  <c r="H24" i="68" s="1"/>
  <c r="E23" i="68"/>
  <c r="H23" i="68" s="1"/>
  <c r="E20" i="68"/>
  <c r="H20" i="68" s="1"/>
  <c r="E19" i="68"/>
  <c r="H19" i="68" s="1"/>
  <c r="E18" i="68"/>
  <c r="H18" i="68" s="1"/>
  <c r="E17" i="68"/>
  <c r="H17" i="68" s="1"/>
  <c r="E15" i="68"/>
  <c r="H15" i="68" s="1"/>
  <c r="E14" i="68"/>
  <c r="H14" i="68" s="1"/>
  <c r="E13" i="68"/>
  <c r="H13" i="68" s="1"/>
  <c r="E10" i="68"/>
  <c r="H10" i="68" s="1"/>
  <c r="E9" i="68"/>
  <c r="H9" i="68" s="1"/>
  <c r="E8" i="68"/>
  <c r="H8" i="68" s="1"/>
  <c r="E6" i="68"/>
  <c r="H6" i="68" s="1"/>
  <c r="E5" i="68"/>
  <c r="H5" i="68" s="1"/>
  <c r="E4" i="68"/>
  <c r="H4" i="68" s="1"/>
  <c r="E3" i="68"/>
  <c r="E79" i="68" l="1"/>
  <c r="H79" i="68" s="1"/>
  <c r="H3" i="68"/>
  <c r="G71" i="56"/>
  <c r="J71" i="56" s="1"/>
  <c r="G11" i="56"/>
  <c r="G95" i="56" l="1"/>
  <c r="D117" i="56" l="1"/>
  <c r="E117" i="56"/>
  <c r="F117" i="56"/>
  <c r="H117" i="56"/>
  <c r="G116" i="56"/>
  <c r="G5" i="56"/>
  <c r="G6" i="56"/>
  <c r="G7" i="56"/>
  <c r="G8" i="56"/>
  <c r="G9" i="56"/>
  <c r="G10" i="56"/>
  <c r="G12" i="56"/>
  <c r="G13" i="56"/>
  <c r="G14" i="56"/>
  <c r="G15" i="56"/>
  <c r="G16" i="56"/>
  <c r="G17" i="56"/>
  <c r="G18" i="56"/>
  <c r="G19" i="56"/>
  <c r="G20" i="56"/>
  <c r="G21" i="56"/>
  <c r="G22" i="56"/>
  <c r="G23" i="56"/>
  <c r="G24" i="56"/>
  <c r="G25" i="56"/>
  <c r="G26" i="56"/>
  <c r="G27" i="56"/>
  <c r="G28" i="56"/>
  <c r="G29" i="56"/>
  <c r="G30" i="56"/>
  <c r="G31" i="56"/>
  <c r="G32" i="56"/>
  <c r="G33" i="56"/>
  <c r="G34" i="56"/>
  <c r="G35" i="56"/>
  <c r="G36" i="56"/>
  <c r="G37" i="56"/>
  <c r="G38" i="56"/>
  <c r="G39" i="56"/>
  <c r="G40" i="56"/>
  <c r="G41" i="56"/>
  <c r="G42" i="56"/>
  <c r="G43" i="56"/>
  <c r="G44" i="56"/>
  <c r="G45" i="56"/>
  <c r="G46" i="56"/>
  <c r="G47" i="56"/>
  <c r="G48" i="56"/>
  <c r="G49" i="56"/>
  <c r="G50" i="56"/>
  <c r="G51" i="56"/>
  <c r="G52" i="56"/>
  <c r="G53" i="56"/>
  <c r="G54" i="56"/>
  <c r="G55" i="56"/>
  <c r="G56" i="56"/>
  <c r="G57" i="56"/>
  <c r="G58" i="56"/>
  <c r="G59" i="56"/>
  <c r="G60" i="56"/>
  <c r="G61" i="56"/>
  <c r="G62" i="56"/>
  <c r="G63" i="56"/>
  <c r="G64" i="56"/>
  <c r="G65" i="56"/>
  <c r="G66" i="56"/>
  <c r="G67" i="56"/>
  <c r="G68" i="56"/>
  <c r="G69" i="56"/>
  <c r="G70" i="56"/>
  <c r="G72" i="56"/>
  <c r="G73" i="56"/>
  <c r="G74" i="56"/>
  <c r="G75" i="56"/>
  <c r="G76" i="56"/>
  <c r="G77" i="56"/>
  <c r="G78" i="56"/>
  <c r="G79" i="56"/>
  <c r="G80" i="56"/>
  <c r="G81" i="56"/>
  <c r="G82" i="56"/>
  <c r="G83" i="56"/>
  <c r="G84" i="56"/>
  <c r="G85" i="56"/>
  <c r="G86" i="56"/>
  <c r="G87" i="56"/>
  <c r="G88" i="56"/>
  <c r="G89" i="56"/>
  <c r="G90" i="56"/>
  <c r="G91" i="56"/>
  <c r="G92" i="56"/>
  <c r="G93" i="56"/>
  <c r="G94" i="56"/>
  <c r="G96" i="56"/>
  <c r="G97" i="56"/>
  <c r="G98" i="56"/>
  <c r="G99" i="56"/>
  <c r="G100" i="56"/>
  <c r="G101" i="56"/>
  <c r="G102" i="56"/>
  <c r="G103" i="56"/>
  <c r="G104" i="56"/>
  <c r="G105" i="56"/>
  <c r="G106" i="56"/>
  <c r="G107" i="56"/>
  <c r="G108" i="56"/>
  <c r="G109" i="56"/>
  <c r="G110" i="56"/>
  <c r="G111" i="56"/>
  <c r="G112" i="56"/>
  <c r="G113" i="56"/>
  <c r="G114" i="56"/>
  <c r="G115" i="56"/>
  <c r="G4" i="56"/>
  <c r="G3" i="56"/>
  <c r="G117" i="56" l="1"/>
  <c r="I117" i="56"/>
  <c r="E49" i="67" l="1"/>
  <c r="H49" i="67" s="1"/>
  <c r="G79" i="67" l="1"/>
  <c r="F79" i="67"/>
  <c r="D79" i="67"/>
  <c r="C79" i="67"/>
  <c r="B79" i="67"/>
  <c r="E78" i="67"/>
  <c r="H78" i="67" s="1"/>
  <c r="E77" i="67"/>
  <c r="H77" i="67" s="1"/>
  <c r="E76" i="67"/>
  <c r="H76" i="67" s="1"/>
  <c r="E75" i="67"/>
  <c r="H75" i="67" s="1"/>
  <c r="E72" i="67"/>
  <c r="H72" i="67" s="1"/>
  <c r="E71" i="67"/>
  <c r="H71" i="67" s="1"/>
  <c r="E70" i="67"/>
  <c r="H70" i="67" s="1"/>
  <c r="E69" i="67"/>
  <c r="H69" i="67" s="1"/>
  <c r="E67" i="67"/>
  <c r="H67" i="67" s="1"/>
  <c r="E66" i="67"/>
  <c r="H66" i="67" s="1"/>
  <c r="E64" i="67"/>
  <c r="H64" i="67" s="1"/>
  <c r="E63" i="67"/>
  <c r="H63" i="67" s="1"/>
  <c r="E62" i="67"/>
  <c r="H62" i="67" s="1"/>
  <c r="E59" i="67"/>
  <c r="H59" i="67" s="1"/>
  <c r="E58" i="67"/>
  <c r="H58" i="67" s="1"/>
  <c r="E57" i="67"/>
  <c r="H57" i="67" s="1"/>
  <c r="E55" i="67"/>
  <c r="H55" i="67" s="1"/>
  <c r="E54" i="67"/>
  <c r="H54" i="67" s="1"/>
  <c r="E53" i="67"/>
  <c r="H53" i="67" s="1"/>
  <c r="E52" i="67"/>
  <c r="H52" i="67" s="1"/>
  <c r="E51" i="67"/>
  <c r="H51" i="67" s="1"/>
  <c r="E50" i="67"/>
  <c r="H50" i="67" s="1"/>
  <c r="E47" i="67"/>
  <c r="H47" i="67" s="1"/>
  <c r="E45" i="67"/>
  <c r="H45" i="67" s="1"/>
  <c r="E44" i="67"/>
  <c r="H44" i="67" s="1"/>
  <c r="E43" i="67"/>
  <c r="H43" i="67" s="1"/>
  <c r="E42" i="67"/>
  <c r="H42" i="67" s="1"/>
  <c r="E41" i="67"/>
  <c r="H41" i="67" s="1"/>
  <c r="E40" i="67"/>
  <c r="H40" i="67" s="1"/>
  <c r="E39" i="67"/>
  <c r="H39" i="67" s="1"/>
  <c r="E37" i="67"/>
  <c r="H37" i="67" s="1"/>
  <c r="E36" i="67"/>
  <c r="H36" i="67" s="1"/>
  <c r="E35" i="67"/>
  <c r="H35" i="67" s="1"/>
  <c r="E34" i="67"/>
  <c r="H34" i="67" s="1"/>
  <c r="E33" i="67"/>
  <c r="H33" i="67" s="1"/>
  <c r="E32" i="67"/>
  <c r="H32" i="67" s="1"/>
  <c r="E31" i="67"/>
  <c r="H31" i="67" s="1"/>
  <c r="E30" i="67"/>
  <c r="H30" i="67" s="1"/>
  <c r="E29" i="67"/>
  <c r="H29" i="67" s="1"/>
  <c r="E28" i="67"/>
  <c r="H28" i="67" s="1"/>
  <c r="E27" i="67"/>
  <c r="H27" i="67" s="1"/>
  <c r="E26" i="67"/>
  <c r="H26" i="67" s="1"/>
  <c r="E25" i="67"/>
  <c r="H25" i="67" s="1"/>
  <c r="E24" i="67"/>
  <c r="H24" i="67" s="1"/>
  <c r="E23" i="67"/>
  <c r="H23" i="67" s="1"/>
  <c r="E20" i="67"/>
  <c r="H20" i="67" s="1"/>
  <c r="E19" i="67"/>
  <c r="H19" i="67" s="1"/>
  <c r="E18" i="67"/>
  <c r="H18" i="67" s="1"/>
  <c r="E17" i="67"/>
  <c r="H17" i="67" s="1"/>
  <c r="E15" i="67"/>
  <c r="H15" i="67" s="1"/>
  <c r="E14" i="67"/>
  <c r="H14" i="67" s="1"/>
  <c r="E13" i="67"/>
  <c r="H13" i="67" s="1"/>
  <c r="E10" i="67"/>
  <c r="H10" i="67" s="1"/>
  <c r="E9" i="67"/>
  <c r="H9" i="67" s="1"/>
  <c r="E8" i="67"/>
  <c r="H8" i="67" s="1"/>
  <c r="E6" i="67"/>
  <c r="H6" i="67" s="1"/>
  <c r="E5" i="67"/>
  <c r="H5" i="67" s="1"/>
  <c r="E4" i="67"/>
  <c r="H4" i="67" s="1"/>
  <c r="E3" i="67"/>
  <c r="H3" i="67" s="1"/>
  <c r="E79" i="67" l="1"/>
  <c r="H79" i="67" s="1"/>
  <c r="H117" i="26"/>
  <c r="F117" i="26"/>
  <c r="E117" i="26"/>
  <c r="D117" i="26"/>
  <c r="G39" i="26" l="1"/>
  <c r="G117" i="26"/>
  <c r="G4" i="26"/>
  <c r="G5" i="26"/>
  <c r="G6" i="26"/>
  <c r="G7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G40" i="26"/>
  <c r="G41" i="26"/>
  <c r="G42" i="26"/>
  <c r="G43" i="26"/>
  <c r="G44" i="26"/>
  <c r="G45" i="26"/>
  <c r="G46" i="26"/>
  <c r="G47" i="26"/>
  <c r="G48" i="26"/>
  <c r="G49" i="26"/>
  <c r="G50" i="26"/>
  <c r="G51" i="26"/>
  <c r="G52" i="26"/>
  <c r="G53" i="26"/>
  <c r="G54" i="26"/>
  <c r="G55" i="26"/>
  <c r="G56" i="26"/>
  <c r="G57" i="26"/>
  <c r="G58" i="26"/>
  <c r="G59" i="26"/>
  <c r="G60" i="26"/>
  <c r="G61" i="26"/>
  <c r="G62" i="26"/>
  <c r="G63" i="26"/>
  <c r="G64" i="26"/>
  <c r="G65" i="26"/>
  <c r="G66" i="26"/>
  <c r="G67" i="26"/>
  <c r="G68" i="26"/>
  <c r="G69" i="26"/>
  <c r="G70" i="26"/>
  <c r="G71" i="26"/>
  <c r="G72" i="26"/>
  <c r="G73" i="26"/>
  <c r="G74" i="26"/>
  <c r="G75" i="26"/>
  <c r="G76" i="26"/>
  <c r="G77" i="26"/>
  <c r="G78" i="26"/>
  <c r="G79" i="26"/>
  <c r="G80" i="26"/>
  <c r="G81" i="26"/>
  <c r="G82" i="26"/>
  <c r="G83" i="26"/>
  <c r="G84" i="26"/>
  <c r="G85" i="26"/>
  <c r="G86" i="26"/>
  <c r="G87" i="26"/>
  <c r="G88" i="26"/>
  <c r="G89" i="26"/>
  <c r="G90" i="26"/>
  <c r="G91" i="26"/>
  <c r="G92" i="26"/>
  <c r="G93" i="26"/>
  <c r="G94" i="26"/>
  <c r="G95" i="26"/>
  <c r="G96" i="26"/>
  <c r="G97" i="26"/>
  <c r="G98" i="26"/>
  <c r="G99" i="26"/>
  <c r="G100" i="26"/>
  <c r="G101" i="26"/>
  <c r="G102" i="26"/>
  <c r="G103" i="26"/>
  <c r="G104" i="26"/>
  <c r="G105" i="26"/>
  <c r="G106" i="26"/>
  <c r="G107" i="26"/>
  <c r="G108" i="26"/>
  <c r="G109" i="26"/>
  <c r="G110" i="26"/>
  <c r="G111" i="26"/>
  <c r="G112" i="26"/>
  <c r="G113" i="26"/>
  <c r="G114" i="26"/>
  <c r="G115" i="26"/>
  <c r="G116" i="26"/>
  <c r="G3" i="26"/>
  <c r="I117" i="26" l="1"/>
  <c r="J117" i="66" l="1"/>
  <c r="J116" i="66"/>
  <c r="J115" i="66"/>
  <c r="J114" i="66"/>
  <c r="J113" i="66"/>
  <c r="J112" i="66"/>
  <c r="J111" i="66"/>
  <c r="J110" i="66"/>
  <c r="J109" i="66"/>
  <c r="J108" i="66"/>
  <c r="J107" i="66"/>
  <c r="J106" i="66"/>
  <c r="J105" i="66"/>
  <c r="J104" i="66"/>
  <c r="J103" i="66"/>
  <c r="J102" i="66"/>
  <c r="J101" i="66"/>
  <c r="J100" i="66"/>
  <c r="J99" i="66"/>
  <c r="J98" i="66"/>
  <c r="J97" i="66"/>
  <c r="J96" i="66"/>
  <c r="J95" i="66"/>
  <c r="J94" i="66"/>
  <c r="J93" i="66"/>
  <c r="J92" i="66"/>
  <c r="J91" i="66"/>
  <c r="J90" i="66"/>
  <c r="J89" i="66"/>
  <c r="J88" i="66"/>
  <c r="J87" i="66"/>
  <c r="J86" i="66"/>
  <c r="J85" i="66"/>
  <c r="J84" i="66"/>
  <c r="J83" i="66"/>
  <c r="J82" i="66"/>
  <c r="J81" i="66"/>
  <c r="J80" i="66"/>
  <c r="J79" i="66"/>
  <c r="J78" i="66"/>
  <c r="J77" i="66"/>
  <c r="J76" i="66"/>
  <c r="J75" i="66"/>
  <c r="J74" i="66"/>
  <c r="J73" i="66"/>
  <c r="J72" i="66"/>
  <c r="J71" i="66"/>
  <c r="J70" i="66"/>
  <c r="J69" i="66"/>
  <c r="J68" i="66"/>
  <c r="J67" i="66"/>
  <c r="J66" i="66"/>
  <c r="J65" i="66"/>
  <c r="J64" i="66"/>
  <c r="J63" i="66"/>
  <c r="J62" i="66"/>
  <c r="J61" i="66"/>
  <c r="J60" i="66"/>
  <c r="J59" i="66"/>
  <c r="J58" i="66"/>
  <c r="J57" i="66"/>
  <c r="J56" i="66"/>
  <c r="J55" i="66"/>
  <c r="J54" i="66"/>
  <c r="J53" i="66"/>
  <c r="J52" i="66"/>
  <c r="J51" i="66"/>
  <c r="J50" i="66"/>
  <c r="J49" i="66"/>
  <c r="J48" i="66"/>
  <c r="J47" i="66"/>
  <c r="J46" i="66"/>
  <c r="J45" i="66"/>
  <c r="J44" i="66"/>
  <c r="J43" i="66"/>
  <c r="J42" i="66"/>
  <c r="J41" i="66"/>
  <c r="J40" i="66"/>
  <c r="J39" i="66"/>
  <c r="J38" i="66"/>
  <c r="J37" i="66"/>
  <c r="J36" i="66"/>
  <c r="J35" i="66"/>
  <c r="J34" i="66"/>
  <c r="J33" i="66"/>
  <c r="J32" i="66"/>
  <c r="J31" i="66"/>
  <c r="J30" i="66"/>
  <c r="J29" i="66"/>
  <c r="J28" i="66"/>
  <c r="J27" i="66"/>
  <c r="J26" i="66"/>
  <c r="J25" i="66"/>
  <c r="J24" i="66"/>
  <c r="J23" i="66"/>
  <c r="J22" i="66"/>
  <c r="J21" i="66"/>
  <c r="J20" i="66"/>
  <c r="J19" i="66"/>
  <c r="J18" i="66"/>
  <c r="J17" i="66"/>
  <c r="J16" i="66"/>
  <c r="J15" i="66"/>
  <c r="J14" i="66"/>
  <c r="J13" i="66"/>
  <c r="J12" i="66"/>
  <c r="J11" i="66"/>
  <c r="J10" i="66"/>
  <c r="J9" i="66"/>
  <c r="J8" i="66"/>
  <c r="J7" i="66"/>
  <c r="J6" i="66"/>
  <c r="J5" i="66"/>
  <c r="J4" i="66"/>
  <c r="J3" i="66"/>
  <c r="J117" i="65"/>
  <c r="J116" i="65"/>
  <c r="J115" i="65"/>
  <c r="J114" i="65"/>
  <c r="J113" i="65"/>
  <c r="J112" i="65"/>
  <c r="J111" i="65"/>
  <c r="J110" i="65"/>
  <c r="J109" i="65"/>
  <c r="J108" i="65"/>
  <c r="J107" i="65"/>
  <c r="J106" i="65"/>
  <c r="J105" i="65"/>
  <c r="J104" i="65"/>
  <c r="J103" i="65"/>
  <c r="J102" i="65"/>
  <c r="J101" i="65"/>
  <c r="J100" i="65"/>
  <c r="J99" i="65"/>
  <c r="J98" i="65"/>
  <c r="J97" i="65"/>
  <c r="J96" i="65"/>
  <c r="J95" i="65"/>
  <c r="J94" i="65"/>
  <c r="J93" i="65"/>
  <c r="J92" i="65"/>
  <c r="J91" i="65"/>
  <c r="J90" i="65"/>
  <c r="J89" i="65"/>
  <c r="J88" i="65"/>
  <c r="J87" i="65"/>
  <c r="J86" i="65"/>
  <c r="J85" i="65"/>
  <c r="J84" i="65"/>
  <c r="J83" i="65"/>
  <c r="J82" i="65"/>
  <c r="J81" i="65"/>
  <c r="J80" i="65"/>
  <c r="J79" i="65"/>
  <c r="J78" i="65"/>
  <c r="J77" i="65"/>
  <c r="J76" i="65"/>
  <c r="J75" i="65"/>
  <c r="J74" i="65"/>
  <c r="J73" i="65"/>
  <c r="J72" i="65"/>
  <c r="J71" i="65"/>
  <c r="J70" i="65"/>
  <c r="J69" i="65"/>
  <c r="J68" i="65"/>
  <c r="J67" i="65"/>
  <c r="J66" i="65"/>
  <c r="J65" i="65"/>
  <c r="J64" i="65"/>
  <c r="J63" i="65"/>
  <c r="J62" i="65"/>
  <c r="J61" i="65"/>
  <c r="J60" i="65"/>
  <c r="J59" i="65"/>
  <c r="J58" i="65"/>
  <c r="J57" i="65"/>
  <c r="J56" i="65"/>
  <c r="J55" i="65"/>
  <c r="J54" i="65"/>
  <c r="J53" i="65"/>
  <c r="J52" i="65"/>
  <c r="J51" i="65"/>
  <c r="J50" i="65"/>
  <c r="J49" i="65"/>
  <c r="J48" i="65"/>
  <c r="J47" i="65"/>
  <c r="J46" i="65"/>
  <c r="J45" i="65"/>
  <c r="J44" i="65"/>
  <c r="J43" i="65"/>
  <c r="J42" i="65"/>
  <c r="J41" i="65"/>
  <c r="J40" i="65"/>
  <c r="J39" i="65"/>
  <c r="J38" i="65"/>
  <c r="J37" i="65"/>
  <c r="J36" i="65"/>
  <c r="J35" i="65"/>
  <c r="J34" i="65"/>
  <c r="J33" i="65"/>
  <c r="J32" i="65"/>
  <c r="J31" i="65"/>
  <c r="J30" i="65"/>
  <c r="J29" i="65"/>
  <c r="J28" i="65"/>
  <c r="J27" i="65"/>
  <c r="J26" i="65"/>
  <c r="J25" i="65"/>
  <c r="J24" i="65"/>
  <c r="J23" i="65"/>
  <c r="J22" i="65"/>
  <c r="J21" i="65"/>
  <c r="J20" i="65"/>
  <c r="J19" i="65"/>
  <c r="J18" i="65"/>
  <c r="J17" i="65"/>
  <c r="J16" i="65"/>
  <c r="J15" i="65"/>
  <c r="J14" i="65"/>
  <c r="J13" i="65"/>
  <c r="J12" i="65"/>
  <c r="J11" i="65"/>
  <c r="J10" i="65"/>
  <c r="J9" i="65"/>
  <c r="J8" i="65"/>
  <c r="J7" i="65"/>
  <c r="J6" i="65"/>
  <c r="J5" i="65"/>
  <c r="J4" i="65"/>
  <c r="J3" i="65"/>
  <c r="J117" i="64"/>
  <c r="J116" i="64"/>
  <c r="J115" i="64"/>
  <c r="J114" i="64"/>
  <c r="J113" i="64"/>
  <c r="J112" i="64"/>
  <c r="J111" i="64"/>
  <c r="J110" i="64"/>
  <c r="J109" i="64"/>
  <c r="J108" i="64"/>
  <c r="J107" i="64"/>
  <c r="J106" i="64"/>
  <c r="J105" i="64"/>
  <c r="J104" i="64"/>
  <c r="J103" i="64"/>
  <c r="J102" i="64"/>
  <c r="J101" i="64"/>
  <c r="J100" i="64"/>
  <c r="J99" i="64"/>
  <c r="J98" i="64"/>
  <c r="J97" i="64"/>
  <c r="J96" i="64"/>
  <c r="J95" i="64"/>
  <c r="J94" i="64"/>
  <c r="J93" i="64"/>
  <c r="J92" i="64"/>
  <c r="J91" i="64"/>
  <c r="J90" i="64"/>
  <c r="J89" i="64"/>
  <c r="J88" i="64"/>
  <c r="J87" i="64"/>
  <c r="J86" i="64"/>
  <c r="J85" i="64"/>
  <c r="J84" i="64"/>
  <c r="J83" i="64"/>
  <c r="J82" i="64"/>
  <c r="J81" i="64"/>
  <c r="J80" i="64"/>
  <c r="J79" i="64"/>
  <c r="J78" i="64"/>
  <c r="J77" i="64"/>
  <c r="J76" i="64"/>
  <c r="J75" i="64"/>
  <c r="J74" i="64"/>
  <c r="J73" i="64"/>
  <c r="J72" i="64"/>
  <c r="J71" i="64"/>
  <c r="J70" i="64"/>
  <c r="J69" i="64"/>
  <c r="J68" i="64"/>
  <c r="J67" i="64"/>
  <c r="J66" i="64"/>
  <c r="J65" i="64"/>
  <c r="J64" i="64"/>
  <c r="J63" i="64"/>
  <c r="J62" i="64"/>
  <c r="J61" i="64"/>
  <c r="J60" i="64"/>
  <c r="J59" i="64"/>
  <c r="J58" i="64"/>
  <c r="J57" i="64"/>
  <c r="J56" i="64"/>
  <c r="J55" i="64"/>
  <c r="J54" i="64"/>
  <c r="J53" i="64"/>
  <c r="J52" i="64"/>
  <c r="J51" i="64"/>
  <c r="J50" i="64"/>
  <c r="J49" i="64"/>
  <c r="J48" i="64"/>
  <c r="J47" i="64"/>
  <c r="J46" i="64"/>
  <c r="J45" i="64"/>
  <c r="J44" i="64"/>
  <c r="J43" i="64"/>
  <c r="J42" i="64"/>
  <c r="J41" i="64"/>
  <c r="J40" i="64"/>
  <c r="J39" i="64"/>
  <c r="J38" i="64"/>
  <c r="J37" i="64"/>
  <c r="J36" i="64"/>
  <c r="J35" i="64"/>
  <c r="J34" i="64"/>
  <c r="J33" i="64"/>
  <c r="J32" i="64"/>
  <c r="J31" i="64"/>
  <c r="J30" i="64"/>
  <c r="J29" i="64"/>
  <c r="J28" i="64"/>
  <c r="J27" i="64"/>
  <c r="J26" i="64"/>
  <c r="J25" i="64"/>
  <c r="J24" i="64"/>
  <c r="J23" i="64"/>
  <c r="J22" i="64"/>
  <c r="J21" i="64"/>
  <c r="J20" i="64"/>
  <c r="J19" i="64"/>
  <c r="J18" i="64"/>
  <c r="J17" i="64"/>
  <c r="J16" i="64"/>
  <c r="J15" i="64"/>
  <c r="J14" i="64"/>
  <c r="J13" i="64"/>
  <c r="J12" i="64"/>
  <c r="J11" i="64"/>
  <c r="J10" i="64"/>
  <c r="J9" i="64"/>
  <c r="J8" i="64"/>
  <c r="J7" i="64"/>
  <c r="J6" i="64"/>
  <c r="J5" i="64"/>
  <c r="J4" i="64"/>
  <c r="J3" i="64"/>
  <c r="J117" i="63"/>
  <c r="J116" i="63"/>
  <c r="J115" i="63"/>
  <c r="J114" i="63"/>
  <c r="J113" i="63"/>
  <c r="J112" i="63"/>
  <c r="J111" i="63"/>
  <c r="J110" i="63"/>
  <c r="J109" i="63"/>
  <c r="J108" i="63"/>
  <c r="J107" i="63"/>
  <c r="J106" i="63"/>
  <c r="J105" i="63"/>
  <c r="J104" i="63"/>
  <c r="J103" i="63"/>
  <c r="J102" i="63"/>
  <c r="J101" i="63"/>
  <c r="J100" i="63"/>
  <c r="J99" i="63"/>
  <c r="J98" i="63"/>
  <c r="J97" i="63"/>
  <c r="J96" i="63"/>
  <c r="J95" i="63"/>
  <c r="J94" i="63"/>
  <c r="J93" i="63"/>
  <c r="J92" i="63"/>
  <c r="J91" i="63"/>
  <c r="J90" i="63"/>
  <c r="J89" i="63"/>
  <c r="J88" i="63"/>
  <c r="J87" i="63"/>
  <c r="J86" i="63"/>
  <c r="J85" i="63"/>
  <c r="J84" i="63"/>
  <c r="J83" i="63"/>
  <c r="J82" i="63"/>
  <c r="J81" i="63"/>
  <c r="J80" i="63"/>
  <c r="J79" i="63"/>
  <c r="J78" i="63"/>
  <c r="J77" i="63"/>
  <c r="J76" i="63"/>
  <c r="J75" i="63"/>
  <c r="J74" i="63"/>
  <c r="J73" i="63"/>
  <c r="J72" i="63"/>
  <c r="J71" i="63"/>
  <c r="J70" i="63"/>
  <c r="J69" i="63"/>
  <c r="J68" i="63"/>
  <c r="J67" i="63"/>
  <c r="J66" i="63"/>
  <c r="J65" i="63"/>
  <c r="J64" i="63"/>
  <c r="J63" i="63"/>
  <c r="J62" i="63"/>
  <c r="J61" i="63"/>
  <c r="J60" i="63"/>
  <c r="J59" i="63"/>
  <c r="J58" i="63"/>
  <c r="J57" i="63"/>
  <c r="J56" i="63"/>
  <c r="J55" i="63"/>
  <c r="J54" i="63"/>
  <c r="J53" i="63"/>
  <c r="J52" i="63"/>
  <c r="J51" i="63"/>
  <c r="J50" i="63"/>
  <c r="J49" i="63"/>
  <c r="J48" i="63"/>
  <c r="J47" i="63"/>
  <c r="J46" i="63"/>
  <c r="J45" i="63"/>
  <c r="J44" i="63"/>
  <c r="J43" i="63"/>
  <c r="J42" i="63"/>
  <c r="J41" i="63"/>
  <c r="J40" i="63"/>
  <c r="J39" i="63"/>
  <c r="J38" i="63"/>
  <c r="J37" i="63"/>
  <c r="J36" i="63"/>
  <c r="J35" i="63"/>
  <c r="J34" i="63"/>
  <c r="J33" i="63"/>
  <c r="J32" i="63"/>
  <c r="J31" i="63"/>
  <c r="J30" i="63"/>
  <c r="J29" i="63"/>
  <c r="J28" i="63"/>
  <c r="J27" i="63"/>
  <c r="J26" i="63"/>
  <c r="J25" i="63"/>
  <c r="J24" i="63"/>
  <c r="J23" i="63"/>
  <c r="J22" i="63"/>
  <c r="J21" i="63"/>
  <c r="J20" i="63"/>
  <c r="J19" i="63"/>
  <c r="J18" i="63"/>
  <c r="J17" i="63"/>
  <c r="J16" i="63"/>
  <c r="J15" i="63"/>
  <c r="J14" i="63"/>
  <c r="J13" i="63"/>
  <c r="J12" i="63"/>
  <c r="J11" i="63"/>
  <c r="J10" i="63"/>
  <c r="J9" i="63"/>
  <c r="J8" i="63"/>
  <c r="J7" i="63"/>
  <c r="J6" i="63"/>
  <c r="J5" i="63"/>
  <c r="J4" i="63"/>
  <c r="J3" i="63"/>
  <c r="J117" i="62"/>
  <c r="J116" i="62"/>
  <c r="J115" i="62"/>
  <c r="J114" i="62"/>
  <c r="J113" i="62"/>
  <c r="J112" i="62"/>
  <c r="J111" i="62"/>
  <c r="J110" i="62"/>
  <c r="J109" i="62"/>
  <c r="J108" i="62"/>
  <c r="J107" i="62"/>
  <c r="J106" i="62"/>
  <c r="J105" i="62"/>
  <c r="J104" i="62"/>
  <c r="J103" i="62"/>
  <c r="J102" i="62"/>
  <c r="J101" i="62"/>
  <c r="J100" i="62"/>
  <c r="J99" i="62"/>
  <c r="J98" i="62"/>
  <c r="J97" i="62"/>
  <c r="J96" i="62"/>
  <c r="J95" i="62"/>
  <c r="J94" i="62"/>
  <c r="J93" i="62"/>
  <c r="J92" i="62"/>
  <c r="J91" i="62"/>
  <c r="J90" i="62"/>
  <c r="J89" i="62"/>
  <c r="J88" i="62"/>
  <c r="J87" i="62"/>
  <c r="J86" i="62"/>
  <c r="J85" i="62"/>
  <c r="J84" i="62"/>
  <c r="J83" i="62"/>
  <c r="J82" i="62"/>
  <c r="J81" i="62"/>
  <c r="J80" i="62"/>
  <c r="J79" i="62"/>
  <c r="J78" i="62"/>
  <c r="J77" i="62"/>
  <c r="J76" i="62"/>
  <c r="J75" i="62"/>
  <c r="J74" i="62"/>
  <c r="J73" i="62"/>
  <c r="J72" i="62"/>
  <c r="J71" i="62"/>
  <c r="J70" i="62"/>
  <c r="J69" i="62"/>
  <c r="J68" i="62"/>
  <c r="J67" i="62"/>
  <c r="J66" i="62"/>
  <c r="J65" i="62"/>
  <c r="J64" i="62"/>
  <c r="J63" i="62"/>
  <c r="J62" i="62"/>
  <c r="J61" i="62"/>
  <c r="J60" i="62"/>
  <c r="J59" i="62"/>
  <c r="J58" i="62"/>
  <c r="J57" i="62"/>
  <c r="J56" i="62"/>
  <c r="J55" i="62"/>
  <c r="J54" i="62"/>
  <c r="J53" i="62"/>
  <c r="J52" i="62"/>
  <c r="J51" i="62"/>
  <c r="J50" i="62"/>
  <c r="J49" i="62"/>
  <c r="J48" i="62"/>
  <c r="J47" i="62"/>
  <c r="J46" i="62"/>
  <c r="J45" i="62"/>
  <c r="J44" i="62"/>
  <c r="J43" i="62"/>
  <c r="J42" i="62"/>
  <c r="J41" i="62"/>
  <c r="J40" i="62"/>
  <c r="J39" i="62"/>
  <c r="J38" i="62"/>
  <c r="J37" i="62"/>
  <c r="J36" i="62"/>
  <c r="J35" i="62"/>
  <c r="J34" i="62"/>
  <c r="J33" i="62"/>
  <c r="J32" i="62"/>
  <c r="J31" i="62"/>
  <c r="J30" i="62"/>
  <c r="J29" i="62"/>
  <c r="J28" i="62"/>
  <c r="J27" i="62"/>
  <c r="J26" i="62"/>
  <c r="J25" i="62"/>
  <c r="J24" i="62"/>
  <c r="J23" i="62"/>
  <c r="J22" i="62"/>
  <c r="J21" i="62"/>
  <c r="J20" i="62"/>
  <c r="J19" i="62"/>
  <c r="J18" i="62"/>
  <c r="J17" i="62"/>
  <c r="J16" i="62"/>
  <c r="J15" i="62"/>
  <c r="J14" i="62"/>
  <c r="J13" i="62"/>
  <c r="J12" i="62"/>
  <c r="J11" i="62"/>
  <c r="J10" i="62"/>
  <c r="J9" i="62"/>
  <c r="J8" i="62"/>
  <c r="J7" i="62"/>
  <c r="J6" i="62"/>
  <c r="J5" i="62"/>
  <c r="J4" i="62"/>
  <c r="J3" i="62"/>
  <c r="J117" i="61"/>
  <c r="J116" i="61"/>
  <c r="J115" i="61"/>
  <c r="J114" i="61"/>
  <c r="J113" i="61"/>
  <c r="J112" i="61"/>
  <c r="J111" i="61"/>
  <c r="J110" i="61"/>
  <c r="J109" i="61"/>
  <c r="J108" i="61"/>
  <c r="J107" i="61"/>
  <c r="J106" i="61"/>
  <c r="J105" i="61"/>
  <c r="J104" i="61"/>
  <c r="J103" i="61"/>
  <c r="J102" i="61"/>
  <c r="J101" i="61"/>
  <c r="J100" i="61"/>
  <c r="J99" i="61"/>
  <c r="J98" i="61"/>
  <c r="J97" i="61"/>
  <c r="J96" i="61"/>
  <c r="J95" i="61"/>
  <c r="J94" i="61"/>
  <c r="J93" i="61"/>
  <c r="J92" i="61"/>
  <c r="J91" i="61"/>
  <c r="J90" i="61"/>
  <c r="J89" i="61"/>
  <c r="J88" i="61"/>
  <c r="J87" i="61"/>
  <c r="J86" i="61"/>
  <c r="J85" i="61"/>
  <c r="J84" i="61"/>
  <c r="J83" i="61"/>
  <c r="J82" i="61"/>
  <c r="J81" i="61"/>
  <c r="J80" i="61"/>
  <c r="J79" i="61"/>
  <c r="J78" i="61"/>
  <c r="J77" i="61"/>
  <c r="J76" i="61"/>
  <c r="J75" i="61"/>
  <c r="J74" i="61"/>
  <c r="J73" i="61"/>
  <c r="J72" i="61"/>
  <c r="J71" i="61"/>
  <c r="J70" i="61"/>
  <c r="J69" i="61"/>
  <c r="J68" i="61"/>
  <c r="J67" i="61"/>
  <c r="J66" i="61"/>
  <c r="J65" i="61"/>
  <c r="J64" i="61"/>
  <c r="J63" i="61"/>
  <c r="J62" i="61"/>
  <c r="J61" i="61"/>
  <c r="J60" i="61"/>
  <c r="J59" i="61"/>
  <c r="J58" i="61"/>
  <c r="J57" i="61"/>
  <c r="J56" i="61"/>
  <c r="J55" i="61"/>
  <c r="J54" i="61"/>
  <c r="J53" i="61"/>
  <c r="J52" i="61"/>
  <c r="J51" i="61"/>
  <c r="J50" i="61"/>
  <c r="J49" i="61"/>
  <c r="J48" i="61"/>
  <c r="J47" i="61"/>
  <c r="J46" i="61"/>
  <c r="J45" i="61"/>
  <c r="J44" i="61"/>
  <c r="J43" i="61"/>
  <c r="J42" i="61"/>
  <c r="J41" i="61"/>
  <c r="J40" i="61"/>
  <c r="J39" i="61"/>
  <c r="J38" i="61"/>
  <c r="J37" i="61"/>
  <c r="J36" i="61"/>
  <c r="J35" i="61"/>
  <c r="J34" i="61"/>
  <c r="J33" i="61"/>
  <c r="J32" i="61"/>
  <c r="J31" i="61"/>
  <c r="J30" i="61"/>
  <c r="J29" i="61"/>
  <c r="J28" i="61"/>
  <c r="J27" i="61"/>
  <c r="J26" i="61"/>
  <c r="J25" i="61"/>
  <c r="J24" i="61"/>
  <c r="J23" i="61"/>
  <c r="J22" i="61"/>
  <c r="J21" i="61"/>
  <c r="J20" i="61"/>
  <c r="J19" i="61"/>
  <c r="J18" i="61"/>
  <c r="J17" i="61"/>
  <c r="J16" i="61"/>
  <c r="J15" i="61"/>
  <c r="J14" i="61"/>
  <c r="J13" i="61"/>
  <c r="J12" i="61"/>
  <c r="J11" i="61"/>
  <c r="J10" i="61"/>
  <c r="J9" i="61"/>
  <c r="J8" i="61"/>
  <c r="J7" i="61"/>
  <c r="J6" i="61"/>
  <c r="J5" i="61"/>
  <c r="J4" i="61"/>
  <c r="J3" i="61"/>
  <c r="J117" i="60"/>
  <c r="J116" i="60"/>
  <c r="J115" i="60"/>
  <c r="J114" i="60"/>
  <c r="J113" i="60"/>
  <c r="J112" i="60"/>
  <c r="J111" i="60"/>
  <c r="J110" i="60"/>
  <c r="J109" i="60"/>
  <c r="J108" i="60"/>
  <c r="J107" i="60"/>
  <c r="J106" i="60"/>
  <c r="J105" i="60"/>
  <c r="J104" i="60"/>
  <c r="J103" i="60"/>
  <c r="J102" i="60"/>
  <c r="J101" i="60"/>
  <c r="J100" i="60"/>
  <c r="J99" i="60"/>
  <c r="J98" i="60"/>
  <c r="J97" i="60"/>
  <c r="J96" i="60"/>
  <c r="J95" i="60"/>
  <c r="J94" i="60"/>
  <c r="J93" i="60"/>
  <c r="J92" i="60"/>
  <c r="J91" i="60"/>
  <c r="J90" i="60"/>
  <c r="J89" i="60"/>
  <c r="J88" i="60"/>
  <c r="J87" i="60"/>
  <c r="J86" i="60"/>
  <c r="J85" i="60"/>
  <c r="J84" i="60"/>
  <c r="J83" i="60"/>
  <c r="J82" i="60"/>
  <c r="J81" i="60"/>
  <c r="J80" i="60"/>
  <c r="J79" i="60"/>
  <c r="J78" i="60"/>
  <c r="J77" i="60"/>
  <c r="J76" i="60"/>
  <c r="J75" i="60"/>
  <c r="J74" i="60"/>
  <c r="J73" i="60"/>
  <c r="J72" i="60"/>
  <c r="J71" i="60"/>
  <c r="J70" i="60"/>
  <c r="J69" i="60"/>
  <c r="J68" i="60"/>
  <c r="J67" i="60"/>
  <c r="J66" i="60"/>
  <c r="J65" i="60"/>
  <c r="J64" i="60"/>
  <c r="J63" i="60"/>
  <c r="J62" i="60"/>
  <c r="J61" i="60"/>
  <c r="J60" i="60"/>
  <c r="J59" i="60"/>
  <c r="J58" i="60"/>
  <c r="J57" i="60"/>
  <c r="J56" i="60"/>
  <c r="J55" i="60"/>
  <c r="J54" i="60"/>
  <c r="J53" i="60"/>
  <c r="J52" i="60"/>
  <c r="J51" i="60"/>
  <c r="J50" i="60"/>
  <c r="J49" i="60"/>
  <c r="J48" i="60"/>
  <c r="J47" i="60"/>
  <c r="J46" i="60"/>
  <c r="J45" i="60"/>
  <c r="J44" i="60"/>
  <c r="J43" i="60"/>
  <c r="J42" i="60"/>
  <c r="J41" i="60"/>
  <c r="J40" i="60"/>
  <c r="J39" i="60"/>
  <c r="J38" i="60"/>
  <c r="J37" i="60"/>
  <c r="J36" i="60"/>
  <c r="J35" i="60"/>
  <c r="J34" i="60"/>
  <c r="J33" i="60"/>
  <c r="J32" i="60"/>
  <c r="J31" i="60"/>
  <c r="J30" i="60"/>
  <c r="J29" i="60"/>
  <c r="J28" i="60"/>
  <c r="J27" i="60"/>
  <c r="J26" i="60"/>
  <c r="J25" i="60"/>
  <c r="J24" i="60"/>
  <c r="J23" i="60"/>
  <c r="J22" i="60"/>
  <c r="J21" i="60"/>
  <c r="J20" i="60"/>
  <c r="J19" i="60"/>
  <c r="J18" i="60"/>
  <c r="J17" i="60"/>
  <c r="J16" i="60"/>
  <c r="J15" i="60"/>
  <c r="J14" i="60"/>
  <c r="J13" i="60"/>
  <c r="J12" i="60"/>
  <c r="J11" i="60"/>
  <c r="J10" i="60"/>
  <c r="J9" i="60"/>
  <c r="J8" i="60"/>
  <c r="J7" i="60"/>
  <c r="J6" i="60"/>
  <c r="J5" i="60"/>
  <c r="J4" i="60"/>
  <c r="J3" i="60"/>
  <c r="J117" i="59"/>
  <c r="J116" i="59"/>
  <c r="J115" i="59"/>
  <c r="J114" i="59"/>
  <c r="J113" i="59"/>
  <c r="J112" i="59"/>
  <c r="J111" i="59"/>
  <c r="J110" i="59"/>
  <c r="J109" i="59"/>
  <c r="J108" i="59"/>
  <c r="J107" i="59"/>
  <c r="J106" i="59"/>
  <c r="J105" i="59"/>
  <c r="J104" i="59"/>
  <c r="J103" i="59"/>
  <c r="J102" i="59"/>
  <c r="J101" i="59"/>
  <c r="J100" i="59"/>
  <c r="J99" i="59"/>
  <c r="J98" i="59"/>
  <c r="J97" i="59"/>
  <c r="J96" i="59"/>
  <c r="J95" i="59"/>
  <c r="J94" i="59"/>
  <c r="J93" i="59"/>
  <c r="J92" i="59"/>
  <c r="J91" i="59"/>
  <c r="J90" i="59"/>
  <c r="J89" i="59"/>
  <c r="J88" i="59"/>
  <c r="J87" i="59"/>
  <c r="J86" i="59"/>
  <c r="J85" i="59"/>
  <c r="J84" i="59"/>
  <c r="J83" i="59"/>
  <c r="J82" i="59"/>
  <c r="J81" i="59"/>
  <c r="J80" i="59"/>
  <c r="J79" i="59"/>
  <c r="J78" i="59"/>
  <c r="J77" i="59"/>
  <c r="J76" i="59"/>
  <c r="J75" i="59"/>
  <c r="J74" i="59"/>
  <c r="J73" i="59"/>
  <c r="J72" i="59"/>
  <c r="J71" i="59"/>
  <c r="J70" i="59"/>
  <c r="J69" i="59"/>
  <c r="J68" i="59"/>
  <c r="J67" i="59"/>
  <c r="J66" i="59"/>
  <c r="J65" i="59"/>
  <c r="J64" i="59"/>
  <c r="J63" i="59"/>
  <c r="J62" i="59"/>
  <c r="J61" i="59"/>
  <c r="J60" i="59"/>
  <c r="J59" i="59"/>
  <c r="J58" i="59"/>
  <c r="J57" i="59"/>
  <c r="J56" i="59"/>
  <c r="J55" i="59"/>
  <c r="J54" i="59"/>
  <c r="J53" i="59"/>
  <c r="J52" i="59"/>
  <c r="J51" i="59"/>
  <c r="J50" i="59"/>
  <c r="J49" i="59"/>
  <c r="J48" i="59"/>
  <c r="J47" i="59"/>
  <c r="J46" i="59"/>
  <c r="J45" i="59"/>
  <c r="J44" i="59"/>
  <c r="J43" i="59"/>
  <c r="J42" i="59"/>
  <c r="J41" i="59"/>
  <c r="J40" i="59"/>
  <c r="J39" i="59"/>
  <c r="J38" i="59"/>
  <c r="J37" i="59"/>
  <c r="J36" i="59"/>
  <c r="J35" i="59"/>
  <c r="J34" i="59"/>
  <c r="J33" i="59"/>
  <c r="J32" i="59"/>
  <c r="J31" i="59"/>
  <c r="J30" i="59"/>
  <c r="J29" i="59"/>
  <c r="J28" i="59"/>
  <c r="J27" i="59"/>
  <c r="J26" i="59"/>
  <c r="J25" i="59"/>
  <c r="J24" i="59"/>
  <c r="J23" i="59"/>
  <c r="J22" i="59"/>
  <c r="J21" i="59"/>
  <c r="J20" i="59"/>
  <c r="J19" i="59"/>
  <c r="J18" i="59"/>
  <c r="J17" i="59"/>
  <c r="J16" i="59"/>
  <c r="J15" i="59"/>
  <c r="J14" i="59"/>
  <c r="J13" i="59"/>
  <c r="J12" i="59"/>
  <c r="J11" i="59"/>
  <c r="J10" i="59"/>
  <c r="J9" i="59"/>
  <c r="J8" i="59"/>
  <c r="J7" i="59"/>
  <c r="J6" i="59"/>
  <c r="J5" i="59"/>
  <c r="J4" i="59"/>
  <c r="J3" i="59"/>
  <c r="J117" i="58"/>
  <c r="J116" i="58"/>
  <c r="J115" i="58"/>
  <c r="J114" i="58"/>
  <c r="J113" i="58"/>
  <c r="J112" i="58"/>
  <c r="J111" i="58"/>
  <c r="J110" i="58"/>
  <c r="J109" i="58"/>
  <c r="J108" i="58"/>
  <c r="J107" i="58"/>
  <c r="J106" i="58"/>
  <c r="J105" i="58"/>
  <c r="J104" i="58"/>
  <c r="J103" i="58"/>
  <c r="J102" i="58"/>
  <c r="J101" i="58"/>
  <c r="J100" i="58"/>
  <c r="J99" i="58"/>
  <c r="J98" i="58"/>
  <c r="J97" i="58"/>
  <c r="J96" i="58"/>
  <c r="J95" i="58"/>
  <c r="J94" i="58"/>
  <c r="J93" i="58"/>
  <c r="J92" i="58"/>
  <c r="J91" i="58"/>
  <c r="J90" i="58"/>
  <c r="J89" i="58"/>
  <c r="J88" i="58"/>
  <c r="J87" i="58"/>
  <c r="J86" i="58"/>
  <c r="J85" i="58"/>
  <c r="J84" i="58"/>
  <c r="J83" i="58"/>
  <c r="J82" i="58"/>
  <c r="J81" i="58"/>
  <c r="J80" i="58"/>
  <c r="J79" i="58"/>
  <c r="J78" i="58"/>
  <c r="J77" i="58"/>
  <c r="J76" i="58"/>
  <c r="J75" i="58"/>
  <c r="J74" i="58"/>
  <c r="J73" i="58"/>
  <c r="J72" i="58"/>
  <c r="J71" i="58"/>
  <c r="J70" i="58"/>
  <c r="J69" i="58"/>
  <c r="J68" i="58"/>
  <c r="J67" i="58"/>
  <c r="J66" i="58"/>
  <c r="J65" i="58"/>
  <c r="J64" i="58"/>
  <c r="J63" i="58"/>
  <c r="J62" i="58"/>
  <c r="J61" i="58"/>
  <c r="J60" i="58"/>
  <c r="J59" i="58"/>
  <c r="J58" i="58"/>
  <c r="J57" i="58"/>
  <c r="J56" i="58"/>
  <c r="J55" i="58"/>
  <c r="J54" i="58"/>
  <c r="J53" i="58"/>
  <c r="J52" i="58"/>
  <c r="J51" i="58"/>
  <c r="J50" i="58"/>
  <c r="J49" i="58"/>
  <c r="J48" i="58"/>
  <c r="J47" i="58"/>
  <c r="J46" i="58"/>
  <c r="J45" i="58"/>
  <c r="J44" i="58"/>
  <c r="J43" i="58"/>
  <c r="J42" i="58"/>
  <c r="J41" i="58"/>
  <c r="J40" i="58"/>
  <c r="J39" i="58"/>
  <c r="J38" i="58"/>
  <c r="J37" i="58"/>
  <c r="J36" i="58"/>
  <c r="J35" i="58"/>
  <c r="J34" i="58"/>
  <c r="J33" i="58"/>
  <c r="J32" i="58"/>
  <c r="J31" i="58"/>
  <c r="J30" i="58"/>
  <c r="J29" i="58"/>
  <c r="J28" i="58"/>
  <c r="J27" i="58"/>
  <c r="J26" i="58"/>
  <c r="J25" i="58"/>
  <c r="J24" i="58"/>
  <c r="J23" i="58"/>
  <c r="J22" i="58"/>
  <c r="J21" i="58"/>
  <c r="J20" i="58"/>
  <c r="J19" i="58"/>
  <c r="J18" i="58"/>
  <c r="J17" i="58"/>
  <c r="J16" i="58"/>
  <c r="J15" i="58"/>
  <c r="J14" i="58"/>
  <c r="J13" i="58"/>
  <c r="J12" i="58"/>
  <c r="J11" i="58"/>
  <c r="J10" i="58"/>
  <c r="J9" i="58"/>
  <c r="J8" i="58"/>
  <c r="J7" i="58"/>
  <c r="J6" i="58"/>
  <c r="J5" i="58"/>
  <c r="J4" i="58"/>
  <c r="J3" i="58"/>
  <c r="F117" i="13"/>
  <c r="J116" i="57"/>
  <c r="F116" i="13" s="1"/>
  <c r="F115" i="13"/>
  <c r="J114" i="57"/>
  <c r="F114" i="13" s="1"/>
  <c r="J113" i="57"/>
  <c r="F113" i="13" s="1"/>
  <c r="J112" i="57"/>
  <c r="F112" i="13" s="1"/>
  <c r="J111" i="57"/>
  <c r="F111" i="13" s="1"/>
  <c r="J110" i="57"/>
  <c r="F110" i="13" s="1"/>
  <c r="J109" i="57"/>
  <c r="F109" i="13" s="1"/>
  <c r="J108" i="57"/>
  <c r="F108" i="13" s="1"/>
  <c r="J107" i="57"/>
  <c r="F107" i="13" s="1"/>
  <c r="J106" i="57"/>
  <c r="F106" i="13" s="1"/>
  <c r="J105" i="57"/>
  <c r="F105" i="13" s="1"/>
  <c r="J104" i="57"/>
  <c r="F104" i="13" s="1"/>
  <c r="J103" i="57"/>
  <c r="F103" i="13" s="1"/>
  <c r="J102" i="57"/>
  <c r="F102" i="13" s="1"/>
  <c r="J101" i="57"/>
  <c r="F101" i="13" s="1"/>
  <c r="J100" i="57"/>
  <c r="F100" i="13" s="1"/>
  <c r="J99" i="57"/>
  <c r="F99" i="13" s="1"/>
  <c r="J98" i="57"/>
  <c r="F98" i="13" s="1"/>
  <c r="J97" i="57"/>
  <c r="F97" i="13" s="1"/>
  <c r="J96" i="57"/>
  <c r="F96" i="13" s="1"/>
  <c r="J95" i="57"/>
  <c r="F95" i="13" s="1"/>
  <c r="J94" i="57"/>
  <c r="F94" i="13" s="1"/>
  <c r="J93" i="57"/>
  <c r="F93" i="13" s="1"/>
  <c r="J92" i="57"/>
  <c r="F92" i="13" s="1"/>
  <c r="J91" i="57"/>
  <c r="F91" i="13" s="1"/>
  <c r="J90" i="57"/>
  <c r="F90" i="13" s="1"/>
  <c r="J89" i="57"/>
  <c r="F89" i="13" s="1"/>
  <c r="J88" i="57"/>
  <c r="F88" i="13" s="1"/>
  <c r="J87" i="57"/>
  <c r="F87" i="13" s="1"/>
  <c r="J86" i="57"/>
  <c r="F86" i="13" s="1"/>
  <c r="J85" i="57"/>
  <c r="F85" i="13" s="1"/>
  <c r="J84" i="57"/>
  <c r="F84" i="13" s="1"/>
  <c r="J83" i="57"/>
  <c r="F83" i="13" s="1"/>
  <c r="J82" i="57"/>
  <c r="F82" i="13" s="1"/>
  <c r="J81" i="57"/>
  <c r="F81" i="13" s="1"/>
  <c r="J80" i="57"/>
  <c r="F80" i="13" s="1"/>
  <c r="J79" i="57"/>
  <c r="F79" i="13" s="1"/>
  <c r="J78" i="57"/>
  <c r="F78" i="13" s="1"/>
  <c r="J77" i="57"/>
  <c r="F77" i="13" s="1"/>
  <c r="J76" i="57"/>
  <c r="F76" i="13" s="1"/>
  <c r="J75" i="57"/>
  <c r="F75" i="13" s="1"/>
  <c r="J74" i="57"/>
  <c r="F74" i="13" s="1"/>
  <c r="J73" i="57"/>
  <c r="F73" i="13" s="1"/>
  <c r="J72" i="57"/>
  <c r="F72" i="13" s="1"/>
  <c r="J71" i="57"/>
  <c r="F71" i="13" s="1"/>
  <c r="J70" i="57"/>
  <c r="F70" i="13" s="1"/>
  <c r="J69" i="57"/>
  <c r="F69" i="13" s="1"/>
  <c r="J68" i="57"/>
  <c r="F68" i="13" s="1"/>
  <c r="J67" i="57"/>
  <c r="F67" i="13" s="1"/>
  <c r="J66" i="57"/>
  <c r="F66" i="13" s="1"/>
  <c r="J65" i="57"/>
  <c r="F65" i="13" s="1"/>
  <c r="J64" i="57"/>
  <c r="F64" i="13" s="1"/>
  <c r="J63" i="57"/>
  <c r="F63" i="13" s="1"/>
  <c r="J62" i="57"/>
  <c r="F62" i="13" s="1"/>
  <c r="J61" i="57"/>
  <c r="F61" i="13" s="1"/>
  <c r="J60" i="57"/>
  <c r="F60" i="13" s="1"/>
  <c r="J59" i="57"/>
  <c r="F59" i="13" s="1"/>
  <c r="J58" i="57"/>
  <c r="F58" i="13" s="1"/>
  <c r="J57" i="57"/>
  <c r="F57" i="13" s="1"/>
  <c r="J56" i="57"/>
  <c r="F56" i="13" s="1"/>
  <c r="J55" i="57"/>
  <c r="F55" i="13" s="1"/>
  <c r="J54" i="57"/>
  <c r="F54" i="13" s="1"/>
  <c r="J53" i="57"/>
  <c r="F53" i="13" s="1"/>
  <c r="J52" i="57"/>
  <c r="F52" i="13" s="1"/>
  <c r="J51" i="57"/>
  <c r="F51" i="13" s="1"/>
  <c r="J50" i="57"/>
  <c r="F50" i="13" s="1"/>
  <c r="J49" i="57"/>
  <c r="F49" i="13" s="1"/>
  <c r="J48" i="57"/>
  <c r="F48" i="13" s="1"/>
  <c r="J47" i="57"/>
  <c r="F47" i="13" s="1"/>
  <c r="J46" i="57"/>
  <c r="F46" i="13" s="1"/>
  <c r="J45" i="57"/>
  <c r="F45" i="13" s="1"/>
  <c r="J44" i="57"/>
  <c r="F44" i="13" s="1"/>
  <c r="J43" i="57"/>
  <c r="F43" i="13" s="1"/>
  <c r="J42" i="57"/>
  <c r="F42" i="13" s="1"/>
  <c r="J41" i="57"/>
  <c r="F41" i="13" s="1"/>
  <c r="J40" i="57"/>
  <c r="F40" i="13" s="1"/>
  <c r="J39" i="57"/>
  <c r="F39" i="13" s="1"/>
  <c r="J38" i="57"/>
  <c r="F38" i="13" s="1"/>
  <c r="J37" i="57"/>
  <c r="F37" i="13" s="1"/>
  <c r="J36" i="57"/>
  <c r="F36" i="13" s="1"/>
  <c r="J35" i="57"/>
  <c r="F35" i="13" s="1"/>
  <c r="J34" i="57"/>
  <c r="F34" i="13" s="1"/>
  <c r="J33" i="57"/>
  <c r="F33" i="13" s="1"/>
  <c r="J32" i="57"/>
  <c r="F32" i="13" s="1"/>
  <c r="J31" i="57"/>
  <c r="F31" i="13" s="1"/>
  <c r="J30" i="57"/>
  <c r="F30" i="13" s="1"/>
  <c r="J29" i="57"/>
  <c r="F29" i="13" s="1"/>
  <c r="J28" i="57"/>
  <c r="F28" i="13" s="1"/>
  <c r="J27" i="57"/>
  <c r="F27" i="13" s="1"/>
  <c r="J26" i="57"/>
  <c r="F26" i="13" s="1"/>
  <c r="J25" i="57"/>
  <c r="F25" i="13" s="1"/>
  <c r="J24" i="57"/>
  <c r="F24" i="13" s="1"/>
  <c r="J23" i="57"/>
  <c r="F23" i="13" s="1"/>
  <c r="J22" i="57"/>
  <c r="F22" i="13" s="1"/>
  <c r="J21" i="57"/>
  <c r="F21" i="13" s="1"/>
  <c r="J20" i="57"/>
  <c r="F20" i="13" s="1"/>
  <c r="J19" i="57"/>
  <c r="F19" i="13" s="1"/>
  <c r="J18" i="57"/>
  <c r="F18" i="13" s="1"/>
  <c r="J17" i="57"/>
  <c r="F17" i="13" s="1"/>
  <c r="J16" i="57"/>
  <c r="F16" i="13" s="1"/>
  <c r="J15" i="57"/>
  <c r="F15" i="13" s="1"/>
  <c r="J14" i="57"/>
  <c r="F14" i="13" s="1"/>
  <c r="J13" i="57"/>
  <c r="F13" i="13" s="1"/>
  <c r="J12" i="57"/>
  <c r="F12" i="13" s="1"/>
  <c r="J11" i="57"/>
  <c r="F11" i="13" s="1"/>
  <c r="J10" i="57"/>
  <c r="F10" i="13" s="1"/>
  <c r="J9" i="57"/>
  <c r="F9" i="13" s="1"/>
  <c r="J8" i="57"/>
  <c r="F8" i="13" s="1"/>
  <c r="J7" i="57"/>
  <c r="F7" i="13" s="1"/>
  <c r="J6" i="57"/>
  <c r="F6" i="13" s="1"/>
  <c r="J5" i="57"/>
  <c r="F5" i="13" s="1"/>
  <c r="J4" i="57"/>
  <c r="F4" i="13" s="1"/>
  <c r="J3" i="57"/>
  <c r="F3" i="13" s="1"/>
  <c r="J117" i="56"/>
  <c r="E117" i="13" s="1"/>
  <c r="J116" i="56"/>
  <c r="E116" i="13" s="1"/>
  <c r="J115" i="56"/>
  <c r="E115" i="13" s="1"/>
  <c r="J114" i="56"/>
  <c r="E114" i="13" s="1"/>
  <c r="J113" i="56"/>
  <c r="E113" i="13" s="1"/>
  <c r="J112" i="56"/>
  <c r="E112" i="13" s="1"/>
  <c r="J111" i="56"/>
  <c r="E111" i="13" s="1"/>
  <c r="J110" i="56"/>
  <c r="E110" i="13" s="1"/>
  <c r="J109" i="56"/>
  <c r="E109" i="13" s="1"/>
  <c r="J108" i="56"/>
  <c r="E108" i="13" s="1"/>
  <c r="J107" i="56"/>
  <c r="E107" i="13" s="1"/>
  <c r="J106" i="56"/>
  <c r="E106" i="13" s="1"/>
  <c r="J105" i="56"/>
  <c r="E105" i="13" s="1"/>
  <c r="J104" i="56"/>
  <c r="E104" i="13" s="1"/>
  <c r="J103" i="56"/>
  <c r="E103" i="13" s="1"/>
  <c r="J102" i="56"/>
  <c r="E102" i="13" s="1"/>
  <c r="J101" i="56"/>
  <c r="E101" i="13" s="1"/>
  <c r="J100" i="56"/>
  <c r="E100" i="13" s="1"/>
  <c r="J99" i="56"/>
  <c r="E99" i="13" s="1"/>
  <c r="J98" i="56"/>
  <c r="E98" i="13" s="1"/>
  <c r="J97" i="56"/>
  <c r="E97" i="13" s="1"/>
  <c r="J96" i="56"/>
  <c r="E96" i="13" s="1"/>
  <c r="J95" i="56"/>
  <c r="E95" i="13" s="1"/>
  <c r="J94" i="56"/>
  <c r="E94" i="13" s="1"/>
  <c r="J93" i="56"/>
  <c r="E93" i="13" s="1"/>
  <c r="J92" i="56"/>
  <c r="E92" i="13" s="1"/>
  <c r="J91" i="56"/>
  <c r="E91" i="13" s="1"/>
  <c r="J90" i="56"/>
  <c r="E90" i="13" s="1"/>
  <c r="J89" i="56"/>
  <c r="E89" i="13" s="1"/>
  <c r="J88" i="56"/>
  <c r="E88" i="13" s="1"/>
  <c r="J87" i="56"/>
  <c r="E87" i="13" s="1"/>
  <c r="J86" i="56"/>
  <c r="E86" i="13" s="1"/>
  <c r="J85" i="56"/>
  <c r="E85" i="13" s="1"/>
  <c r="J84" i="56"/>
  <c r="E84" i="13" s="1"/>
  <c r="J83" i="56"/>
  <c r="E83" i="13" s="1"/>
  <c r="J82" i="56"/>
  <c r="E82" i="13" s="1"/>
  <c r="J81" i="56"/>
  <c r="E81" i="13" s="1"/>
  <c r="J80" i="56"/>
  <c r="E80" i="13" s="1"/>
  <c r="J79" i="56"/>
  <c r="E79" i="13" s="1"/>
  <c r="J78" i="56"/>
  <c r="E78" i="13" s="1"/>
  <c r="J77" i="56"/>
  <c r="E77" i="13" s="1"/>
  <c r="J76" i="56"/>
  <c r="E76" i="13" s="1"/>
  <c r="J75" i="56"/>
  <c r="E75" i="13" s="1"/>
  <c r="J74" i="56"/>
  <c r="E74" i="13" s="1"/>
  <c r="J73" i="56"/>
  <c r="E73" i="13" s="1"/>
  <c r="J72" i="56"/>
  <c r="E72" i="13" s="1"/>
  <c r="E71" i="13"/>
  <c r="J70" i="56"/>
  <c r="E70" i="13" s="1"/>
  <c r="J69" i="56"/>
  <c r="E69" i="13" s="1"/>
  <c r="J68" i="56"/>
  <c r="E68" i="13" s="1"/>
  <c r="J67" i="56"/>
  <c r="E67" i="13" s="1"/>
  <c r="J66" i="56"/>
  <c r="E66" i="13" s="1"/>
  <c r="J65" i="56"/>
  <c r="E65" i="13" s="1"/>
  <c r="J64" i="56"/>
  <c r="E64" i="13" s="1"/>
  <c r="J63" i="56"/>
  <c r="E63" i="13" s="1"/>
  <c r="J62" i="56"/>
  <c r="E62" i="13" s="1"/>
  <c r="J61" i="56"/>
  <c r="E61" i="13" s="1"/>
  <c r="J60" i="56"/>
  <c r="E60" i="13" s="1"/>
  <c r="J59" i="56"/>
  <c r="E59" i="13" s="1"/>
  <c r="J58" i="56"/>
  <c r="E58" i="13" s="1"/>
  <c r="J57" i="56"/>
  <c r="E57" i="13" s="1"/>
  <c r="J56" i="56"/>
  <c r="E56" i="13" s="1"/>
  <c r="J55" i="56"/>
  <c r="E55" i="13" s="1"/>
  <c r="J54" i="56"/>
  <c r="E54" i="13" s="1"/>
  <c r="J53" i="56"/>
  <c r="E53" i="13" s="1"/>
  <c r="J52" i="56"/>
  <c r="E52" i="13" s="1"/>
  <c r="J51" i="56"/>
  <c r="E51" i="13" s="1"/>
  <c r="J50" i="56"/>
  <c r="E50" i="13" s="1"/>
  <c r="J49" i="56"/>
  <c r="E49" i="13" s="1"/>
  <c r="J48" i="56"/>
  <c r="E48" i="13" s="1"/>
  <c r="J47" i="56"/>
  <c r="E47" i="13" s="1"/>
  <c r="J46" i="56"/>
  <c r="E46" i="13" s="1"/>
  <c r="J45" i="56"/>
  <c r="E45" i="13" s="1"/>
  <c r="J44" i="56"/>
  <c r="E44" i="13" s="1"/>
  <c r="J43" i="56"/>
  <c r="E43" i="13" s="1"/>
  <c r="J42" i="56"/>
  <c r="E42" i="13" s="1"/>
  <c r="J41" i="56"/>
  <c r="E41" i="13" s="1"/>
  <c r="J40" i="56"/>
  <c r="E40" i="13" s="1"/>
  <c r="J39" i="56"/>
  <c r="E39" i="13" s="1"/>
  <c r="J38" i="56"/>
  <c r="E38" i="13" s="1"/>
  <c r="J37" i="56"/>
  <c r="E37" i="13" s="1"/>
  <c r="J36" i="56"/>
  <c r="E36" i="13" s="1"/>
  <c r="J35" i="56"/>
  <c r="E35" i="13" s="1"/>
  <c r="J34" i="56"/>
  <c r="E34" i="13" s="1"/>
  <c r="J33" i="56"/>
  <c r="E33" i="13" s="1"/>
  <c r="J32" i="56"/>
  <c r="E32" i="13" s="1"/>
  <c r="J31" i="56"/>
  <c r="E31" i="13" s="1"/>
  <c r="J30" i="56"/>
  <c r="E30" i="13" s="1"/>
  <c r="J29" i="56"/>
  <c r="E29" i="13" s="1"/>
  <c r="J28" i="56"/>
  <c r="E28" i="13" s="1"/>
  <c r="J27" i="56"/>
  <c r="E27" i="13" s="1"/>
  <c r="J26" i="56"/>
  <c r="E26" i="13" s="1"/>
  <c r="J25" i="56"/>
  <c r="E25" i="13" s="1"/>
  <c r="J24" i="56"/>
  <c r="E24" i="13" s="1"/>
  <c r="J23" i="56"/>
  <c r="E23" i="13" s="1"/>
  <c r="J22" i="56"/>
  <c r="E22" i="13" s="1"/>
  <c r="J21" i="56"/>
  <c r="E21" i="13" s="1"/>
  <c r="J20" i="56"/>
  <c r="E20" i="13" s="1"/>
  <c r="J19" i="56"/>
  <c r="E19" i="13" s="1"/>
  <c r="J18" i="56"/>
  <c r="E18" i="13" s="1"/>
  <c r="J17" i="56"/>
  <c r="E17" i="13" s="1"/>
  <c r="J16" i="56"/>
  <c r="E16" i="13" s="1"/>
  <c r="J15" i="56"/>
  <c r="E15" i="13" s="1"/>
  <c r="J14" i="56"/>
  <c r="E14" i="13" s="1"/>
  <c r="J13" i="56"/>
  <c r="E13" i="13" s="1"/>
  <c r="J12" i="56"/>
  <c r="E12" i="13" s="1"/>
  <c r="J11" i="56"/>
  <c r="E11" i="13" s="1"/>
  <c r="E10" i="13"/>
  <c r="J9" i="56"/>
  <c r="E9" i="13" s="1"/>
  <c r="J8" i="56"/>
  <c r="E8" i="13" s="1"/>
  <c r="J7" i="56"/>
  <c r="E7" i="13" s="1"/>
  <c r="J6" i="56"/>
  <c r="E6" i="13" s="1"/>
  <c r="J5" i="56"/>
  <c r="E5" i="13" s="1"/>
  <c r="J4" i="56"/>
  <c r="E4" i="13" s="1"/>
  <c r="J3" i="56"/>
  <c r="E3" i="13" s="1"/>
  <c r="J91" i="26" l="1"/>
  <c r="D91" i="13" s="1"/>
  <c r="J50" i="26"/>
  <c r="D50" i="13" s="1"/>
  <c r="J103" i="26"/>
  <c r="D103" i="13" s="1"/>
  <c r="J71" i="26"/>
  <c r="D71" i="13" s="1"/>
  <c r="J70" i="26"/>
  <c r="D70" i="13" s="1"/>
  <c r="J69" i="26"/>
  <c r="D69" i="13" s="1"/>
  <c r="J68" i="26"/>
  <c r="D68" i="13" s="1"/>
  <c r="J67" i="26"/>
  <c r="D67" i="13" s="1"/>
  <c r="J66" i="26"/>
  <c r="D66" i="13" s="1"/>
  <c r="J65" i="26"/>
  <c r="D65" i="13" s="1"/>
  <c r="J16" i="26"/>
  <c r="D16" i="13" s="1"/>
  <c r="J38" i="26"/>
  <c r="D38" i="13" s="1"/>
  <c r="J10" i="26"/>
  <c r="D10" i="13" s="1"/>
  <c r="J116" i="26"/>
  <c r="D116" i="13" s="1"/>
  <c r="J98" i="26"/>
  <c r="D98" i="13" s="1"/>
  <c r="J109" i="26"/>
  <c r="D109" i="13" s="1"/>
  <c r="J46" i="26"/>
  <c r="D46" i="13" s="1"/>
  <c r="J32" i="26"/>
  <c r="D32" i="13" s="1"/>
  <c r="J23" i="26"/>
  <c r="D23" i="13" s="1"/>
  <c r="J58" i="26"/>
  <c r="D58" i="13" s="1"/>
  <c r="J102" i="26"/>
  <c r="D102" i="13" s="1"/>
  <c r="J100" i="26"/>
  <c r="D100" i="13" s="1"/>
  <c r="J114" i="26"/>
  <c r="D114" i="13" s="1"/>
  <c r="J60" i="26"/>
  <c r="D60" i="13" s="1"/>
  <c r="J19" i="26"/>
  <c r="D19" i="13" s="1"/>
  <c r="J20" i="26"/>
  <c r="D20" i="13" s="1"/>
  <c r="J112" i="26"/>
  <c r="D112" i="13" s="1"/>
  <c r="J64" i="26"/>
  <c r="D64" i="13" s="1"/>
  <c r="J29" i="26"/>
  <c r="D29" i="13" s="1"/>
  <c r="J74" i="26"/>
  <c r="D74" i="13" s="1"/>
  <c r="J31" i="26"/>
  <c r="D31" i="13" s="1"/>
  <c r="J75" i="26"/>
  <c r="D75" i="13" s="1"/>
  <c r="J77" i="26"/>
  <c r="D77" i="13" s="1"/>
  <c r="J76" i="26"/>
  <c r="D76" i="13" s="1"/>
  <c r="J41" i="26"/>
  <c r="D41" i="13" s="1"/>
  <c r="J8" i="26"/>
  <c r="D8" i="13" s="1"/>
  <c r="J110" i="26"/>
  <c r="D110" i="13" s="1"/>
  <c r="J89" i="26"/>
  <c r="D89" i="13" s="1"/>
  <c r="J43" i="26"/>
  <c r="D43" i="13" s="1"/>
  <c r="J15" i="26"/>
  <c r="D15" i="13" s="1"/>
  <c r="J108" i="26"/>
  <c r="D108" i="13" s="1"/>
  <c r="J47" i="26"/>
  <c r="D47" i="13" s="1"/>
  <c r="J99" i="26"/>
  <c r="D99" i="13" s="1"/>
  <c r="J111" i="26"/>
  <c r="D111" i="13" s="1"/>
  <c r="J106" i="26"/>
  <c r="D106" i="13" s="1"/>
  <c r="J56" i="26"/>
  <c r="D56" i="13" s="1"/>
  <c r="J21" i="26"/>
  <c r="D21" i="13" s="1"/>
  <c r="J105" i="26"/>
  <c r="D105" i="13" s="1"/>
  <c r="J57" i="26"/>
  <c r="D57" i="13" s="1"/>
  <c r="J52" i="26"/>
  <c r="D52" i="13" s="1"/>
  <c r="J54" i="26"/>
  <c r="D54" i="13" s="1"/>
  <c r="J33" i="26"/>
  <c r="D33" i="13" s="1"/>
  <c r="J93" i="26"/>
  <c r="D93" i="13" s="1"/>
  <c r="J94" i="26"/>
  <c r="D94" i="13" s="1"/>
  <c r="J104" i="26"/>
  <c r="D104" i="13" s="1"/>
  <c r="J36" i="26"/>
  <c r="D36" i="13" s="1"/>
  <c r="J115" i="26"/>
  <c r="D115" i="13" s="1"/>
  <c r="J35" i="26"/>
  <c r="D35" i="13" s="1"/>
  <c r="J83" i="26"/>
  <c r="D83" i="13" s="1"/>
  <c r="J12" i="26"/>
  <c r="D12" i="13" s="1"/>
  <c r="J82" i="26"/>
  <c r="D82" i="13" s="1"/>
  <c r="J40" i="26"/>
  <c r="D40" i="13" s="1"/>
  <c r="J86" i="26"/>
  <c r="D86" i="13" s="1"/>
  <c r="J6" i="26"/>
  <c r="D6" i="13" s="1"/>
  <c r="J88" i="26"/>
  <c r="D88" i="13" s="1"/>
  <c r="J11" i="26"/>
  <c r="D11" i="13" s="1"/>
  <c r="J96" i="26"/>
  <c r="D96" i="13" s="1"/>
  <c r="J22" i="26"/>
  <c r="D22" i="13" s="1"/>
  <c r="J55" i="26"/>
  <c r="D55" i="13" s="1"/>
  <c r="J7" i="26"/>
  <c r="D7" i="13" s="1"/>
  <c r="J17" i="26"/>
  <c r="D17" i="13" s="1"/>
  <c r="J62" i="26"/>
  <c r="D62" i="13" s="1"/>
  <c r="J34" i="26"/>
  <c r="D34" i="13" s="1"/>
  <c r="J14" i="26"/>
  <c r="D14" i="13" s="1"/>
  <c r="J42" i="26"/>
  <c r="D42" i="13" s="1"/>
  <c r="J79" i="26"/>
  <c r="D79" i="13" s="1"/>
  <c r="J25" i="26"/>
  <c r="D25" i="13" s="1"/>
  <c r="J84" i="26"/>
  <c r="D84" i="13" s="1"/>
  <c r="J80" i="26"/>
  <c r="D80" i="13" s="1"/>
  <c r="J13" i="26"/>
  <c r="D13" i="13" s="1"/>
  <c r="J72" i="26"/>
  <c r="D72" i="13" s="1"/>
  <c r="J101" i="26"/>
  <c r="D101" i="13" s="1"/>
  <c r="J51" i="26"/>
  <c r="D51" i="13" s="1"/>
  <c r="J63" i="26"/>
  <c r="D63" i="13" s="1"/>
  <c r="J30" i="26"/>
  <c r="D30" i="13" s="1"/>
  <c r="J78" i="26"/>
  <c r="D78" i="13" s="1"/>
  <c r="J81" i="26"/>
  <c r="D81" i="13" s="1"/>
  <c r="J9" i="26"/>
  <c r="D9" i="13" s="1"/>
  <c r="J28" i="26"/>
  <c r="D28" i="13" s="1"/>
  <c r="J48" i="26"/>
  <c r="D48" i="13" s="1"/>
  <c r="J113" i="26"/>
  <c r="D113" i="13" s="1"/>
  <c r="J18" i="26"/>
  <c r="D18" i="13" s="1"/>
  <c r="J97" i="26"/>
  <c r="D97" i="13" s="1"/>
  <c r="J92" i="26"/>
  <c r="D92" i="13" s="1"/>
  <c r="J27" i="26"/>
  <c r="D27" i="13" s="1"/>
  <c r="J37" i="26"/>
  <c r="D37" i="13" s="1"/>
  <c r="J107" i="26"/>
  <c r="D107" i="13" s="1"/>
  <c r="J95" i="26"/>
  <c r="D95" i="13" s="1"/>
  <c r="J24" i="26"/>
  <c r="D24" i="13" s="1"/>
  <c r="J45" i="26"/>
  <c r="D45" i="13" s="1"/>
  <c r="J49" i="26"/>
  <c r="D49" i="13" s="1"/>
  <c r="J4" i="26"/>
  <c r="D4" i="13" s="1"/>
  <c r="J5" i="26"/>
  <c r="D5" i="13" s="1"/>
  <c r="J85" i="26"/>
  <c r="D85" i="13" s="1"/>
  <c r="J59" i="26"/>
  <c r="D59" i="13" s="1"/>
  <c r="J26" i="26"/>
  <c r="D26" i="13" s="1"/>
  <c r="J53" i="26"/>
  <c r="D53" i="13" s="1"/>
  <c r="J90" i="26"/>
  <c r="D90" i="13" s="1"/>
  <c r="J61" i="26"/>
  <c r="D61" i="13" s="1"/>
  <c r="J87" i="26"/>
  <c r="D87" i="13" s="1"/>
  <c r="J44" i="26"/>
  <c r="D44" i="13" s="1"/>
  <c r="J39" i="26"/>
  <c r="D39" i="13" s="1"/>
  <c r="J73" i="26"/>
  <c r="D73" i="13" s="1"/>
  <c r="J3" i="26"/>
  <c r="D3" i="13" s="1"/>
  <c r="J117" i="26" l="1"/>
  <c r="D117" i="13" s="1"/>
</calcChain>
</file>

<file path=xl/sharedStrings.xml><?xml version="1.0" encoding="utf-8"?>
<sst xmlns="http://schemas.openxmlformats.org/spreadsheetml/2006/main" count="5577" uniqueCount="523">
  <si>
    <t>CLINIC</t>
  </si>
  <si>
    <t>COUNTY</t>
  </si>
  <si>
    <t>SITE</t>
  </si>
  <si>
    <t>Yes</t>
  </si>
  <si>
    <t>No</t>
  </si>
  <si>
    <t>Refused</t>
  </si>
  <si>
    <t>Contact Count**</t>
  </si>
  <si>
    <t>%</t>
  </si>
  <si>
    <t>00101</t>
  </si>
  <si>
    <t>Adair</t>
  </si>
  <si>
    <t>Stilwell</t>
  </si>
  <si>
    <t>00203</t>
  </si>
  <si>
    <t>Alfalfa</t>
  </si>
  <si>
    <t>Alfalfa County WIC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</si>
  <si>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</si>
  <si>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</si>
  <si>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</si>
  <si>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</si>
  <si>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</si>
  <si>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</si>
  <si>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</si>
  <si>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</si>
  <si>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</si>
  <si>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</si>
  <si>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</si>
  <si>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</si>
  <si>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</si>
  <si>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</si>
  <si>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</si>
  <si>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</si>
  <si>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</si>
  <si>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</si>
  <si>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</si>
  <si>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</si>
  <si>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</si>
  <si>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</si>
  <si>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</si>
  <si>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</si>
  <si>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</si>
  <si>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</si>
  <si>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</si>
  <si>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</si>
  <si>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</si>
  <si>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</si>
  <si>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</si>
  <si>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</si>
  <si>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</si>
  <si>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</si>
  <si>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01303</t>
  </si>
  <si>
    <t>Cimarron</t>
  </si>
  <si>
    <t>Boise City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</si>
  <si>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</si>
  <si>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</si>
  <si>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</si>
  <si>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</si>
  <si>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</si>
  <si>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</si>
  <si>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</si>
  <si>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</si>
  <si>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</si>
  <si>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</si>
  <si>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</si>
  <si>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</si>
  <si>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</si>
  <si>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</si>
  <si>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</si>
  <si>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</si>
  <si>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</si>
  <si>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</si>
  <si>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</si>
  <si>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</si>
  <si>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</si>
  <si>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</si>
  <si>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</si>
  <si>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</si>
  <si>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</si>
  <si>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</si>
  <si>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</si>
  <si>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</si>
  <si>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</si>
  <si>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</si>
  <si>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</si>
  <si>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</si>
  <si>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</si>
  <si>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</si>
  <si>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</si>
  <si>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</si>
  <si>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</si>
  <si>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</si>
  <si>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</si>
  <si>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</si>
  <si>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</si>
  <si>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</si>
  <si>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</si>
  <si>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</si>
  <si>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</si>
  <si>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</si>
  <si>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</si>
  <si>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</si>
  <si>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</si>
  <si>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</si>
  <si>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</si>
  <si>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</si>
  <si>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</si>
  <si>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</si>
  <si>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Harper</t>
  </si>
  <si>
    <t>03004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</si>
  <si>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</si>
  <si>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</si>
  <si>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</si>
  <si>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</si>
  <si>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</si>
  <si>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</si>
  <si>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</si>
  <si>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</si>
  <si>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</si>
  <si>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</si>
  <si>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</si>
  <si>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</si>
  <si>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</si>
  <si>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</si>
  <si>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</si>
  <si>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</si>
  <si>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</si>
  <si>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</si>
  <si>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</si>
  <si>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</si>
  <si>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</si>
  <si>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</si>
  <si>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</si>
  <si>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</si>
  <si>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</si>
  <si>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</si>
  <si>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</si>
  <si>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</si>
  <si>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</si>
  <si>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</si>
  <si>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</si>
  <si>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</si>
  <si>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</si>
  <si>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</si>
  <si>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</si>
  <si>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</si>
  <si>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</si>
  <si>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</si>
  <si>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</si>
  <si>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</si>
  <si>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</si>
  <si>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</si>
  <si>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</si>
  <si>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</si>
  <si>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</si>
  <si>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</si>
  <si>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</si>
  <si>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</si>
  <si>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</si>
  <si>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</si>
  <si>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</si>
  <si>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</si>
  <si>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</si>
  <si>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</si>
  <si>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</si>
  <si>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</si>
  <si>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</si>
  <si>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</si>
  <si>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</si>
  <si>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</si>
  <si>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</si>
  <si>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</si>
  <si>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</si>
  <si>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</si>
  <si>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</si>
  <si>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</si>
  <si>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</si>
  <si>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</si>
  <si>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</si>
  <si>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</si>
  <si>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</si>
  <si>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</si>
  <si>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</si>
  <si>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</si>
  <si>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</si>
  <si>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</si>
  <si>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</si>
  <si>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</si>
  <si>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</si>
  <si>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</si>
  <si>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</si>
  <si>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</si>
  <si>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</si>
  <si>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05536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</si>
  <si>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</si>
  <si>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</si>
  <si>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</si>
  <si>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</si>
  <si>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</si>
  <si>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</si>
  <si>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</si>
  <si>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NSO-West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</si>
  <si>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</si>
  <si>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</si>
  <si>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</si>
  <si>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</si>
  <si>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</si>
  <si>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</si>
  <si>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</si>
  <si>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</si>
  <si>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05533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</si>
  <si>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</si>
  <si>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</si>
  <si>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</si>
  <si>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</si>
  <si>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</si>
  <si>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</si>
  <si>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</si>
  <si>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</si>
  <si>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</si>
  <si>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</si>
  <si>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</si>
  <si>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</si>
  <si>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</si>
  <si>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</si>
  <si>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</si>
  <si>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</si>
  <si>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</si>
  <si>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</si>
  <si>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</si>
  <si>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</si>
  <si>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</si>
  <si>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</si>
  <si>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</si>
  <si>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</si>
  <si>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</si>
  <si>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</si>
  <si>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</si>
  <si>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</si>
  <si>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06402</t>
  </si>
  <si>
    <t>Clayton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</si>
  <si>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</si>
  <si>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</si>
  <si>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</si>
  <si>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</si>
  <si>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</si>
  <si>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</si>
  <si>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</si>
  <si>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</si>
  <si>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</si>
  <si>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</si>
  <si>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</si>
  <si>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</si>
  <si>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</si>
  <si>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</si>
  <si>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</si>
  <si>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</si>
  <si>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</si>
  <si>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</si>
  <si>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</si>
  <si>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</si>
  <si>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</si>
  <si>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</si>
  <si>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</si>
  <si>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</si>
  <si>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</si>
  <si>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</si>
  <si>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</si>
  <si>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</si>
  <si>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</si>
  <si>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</si>
  <si>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</si>
  <si>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</si>
  <si>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</si>
  <si>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</si>
  <si>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</si>
  <si>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</si>
  <si>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</si>
  <si>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</si>
  <si>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</si>
  <si>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</si>
  <si>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</si>
  <si>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07214</t>
  </si>
  <si>
    <t>Margaret Hudson Program</t>
  </si>
  <si>
    <t>07215</t>
  </si>
  <si>
    <t>Margaret Hudson-Broken Arrow</t>
  </si>
  <si>
    <t>07232</t>
  </si>
  <si>
    <t>Margaret Hudson -Owasso</t>
  </si>
  <si>
    <t>07301</t>
  </si>
  <si>
    <t>Wagoner</t>
  </si>
  <si>
    <t>07302</t>
  </si>
  <si>
    <t>Coweta</t>
  </si>
  <si>
    <t>07401</t>
  </si>
  <si>
    <t>Washington</t>
  </si>
  <si>
    <t>Bartlesville</t>
  </si>
  <si>
    <t>07501</t>
  </si>
  <si>
    <t>Washita*</t>
  </si>
  <si>
    <t>Cordell Memorial Hospital</t>
  </si>
  <si>
    <t>07601</t>
  </si>
  <si>
    <t>Woods</t>
  </si>
  <si>
    <t>Alva</t>
  </si>
  <si>
    <t>07701</t>
  </si>
  <si>
    <t>Woodward</t>
  </si>
  <si>
    <t>Grand Total</t>
  </si>
  <si>
    <t>*Independent WIC Clinic</t>
  </si>
  <si>
    <t>** Contact Count is the total number of certs, recerts, midpoints, and transfers for each location per unduplicated group ID</t>
  </si>
  <si>
    <t>Total Statements</t>
  </si>
  <si>
    <t>Total Appilications Mailed</t>
  </si>
  <si>
    <t>NSO</t>
  </si>
  <si>
    <t>% of Contacts with Completed Voter Registration Forms</t>
  </si>
  <si>
    <t>Overall</t>
  </si>
  <si>
    <t>Average</t>
  </si>
  <si>
    <t>Clinic</t>
  </si>
  <si>
    <t>County</t>
  </si>
  <si>
    <t>Site</t>
  </si>
  <si>
    <t>Designated NVRA Coordinator</t>
  </si>
  <si>
    <t>Phone #</t>
  </si>
  <si>
    <t>Training</t>
  </si>
  <si>
    <t>Patricia Center</t>
  </si>
  <si>
    <t>918-696-7292</t>
  </si>
  <si>
    <t>580-889-2116</t>
  </si>
  <si>
    <t>580-625-3693</t>
  </si>
  <si>
    <t>Cheri Cumiford</t>
  </si>
  <si>
    <t>580-928-5551</t>
  </si>
  <si>
    <t>580-225-1173</t>
  </si>
  <si>
    <t>Laquita Espy</t>
  </si>
  <si>
    <t>Lisbet Casas</t>
  </si>
  <si>
    <t>580-924-4299</t>
  </si>
  <si>
    <t>Mary Crawford</t>
  </si>
  <si>
    <t>405-247-2507</t>
  </si>
  <si>
    <t>Dina Johnson</t>
  </si>
  <si>
    <t>405-262-0042</t>
  </si>
  <si>
    <t>Douglas Freudenberger</t>
  </si>
  <si>
    <t>405-350-6202</t>
  </si>
  <si>
    <t>Megan Byford</t>
  </si>
  <si>
    <t>580-229-1291</t>
  </si>
  <si>
    <t>Eduardo Garcia</t>
  </si>
  <si>
    <t>918-456-8826</t>
  </si>
  <si>
    <t>Gina Self</t>
  </si>
  <si>
    <t>580-326-8821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</si>
  <si>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</si>
  <si>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</si>
  <si>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</si>
  <si>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</si>
  <si>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</si>
  <si>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</si>
  <si>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</si>
  <si>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</si>
  <si>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</si>
  <si>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</si>
  <si>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</si>
  <si>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</si>
  <si>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</si>
  <si>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Georgia McQuarrie</t>
  </si>
  <si>
    <t>918-224-5531</t>
  </si>
  <si>
    <t>Vicki Fleming</t>
  </si>
  <si>
    <t>580-323-2100</t>
  </si>
  <si>
    <t>Jana Haynes</t>
  </si>
  <si>
    <t>918-253-4511 Ext. 201</t>
  </si>
  <si>
    <t>580-922-7361 Ext. 151</t>
  </si>
  <si>
    <t>Jennifer Hill</t>
  </si>
  <si>
    <t>580-233-0650</t>
  </si>
  <si>
    <t>Rosalba Tapia</t>
  </si>
  <si>
    <t>405-224-2022</t>
  </si>
  <si>
    <t>Shannon Currence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</si>
  <si>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</si>
  <si>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</si>
  <si>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</si>
  <si>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</si>
  <si>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</si>
  <si>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</si>
  <si>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</si>
  <si>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</si>
  <si>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Bonnie McDaniel</t>
  </si>
  <si>
    <t>405-379-3313</t>
  </si>
  <si>
    <t>Emilee Johnson</t>
  </si>
  <si>
    <t>580-482-7308</t>
  </si>
  <si>
    <t>580-228-2313</t>
  </si>
  <si>
    <t>580-371-2470</t>
  </si>
  <si>
    <t>Michelle Mollet</t>
  </si>
  <si>
    <t>580-762-1641</t>
  </si>
  <si>
    <t>June Fetters</t>
  </si>
  <si>
    <t>580-363-5520</t>
  </si>
  <si>
    <t>405-375-3008</t>
  </si>
  <si>
    <t>Yolanda Washington</t>
  </si>
  <si>
    <t>580-726-3316</t>
  </si>
  <si>
    <t>Lori Reddick</t>
  </si>
  <si>
    <t>918-465-5673</t>
  </si>
  <si>
    <t>405-258-2640</t>
  </si>
  <si>
    <t>405-282-3485</t>
  </si>
  <si>
    <t>Charla Gwin</t>
  </si>
  <si>
    <t>580-276-2531</t>
  </si>
  <si>
    <t>405-527-6541</t>
  </si>
  <si>
    <t>405-485-3319</t>
  </si>
  <si>
    <t>Blue Stanley</t>
  </si>
  <si>
    <t>580-286-6629</t>
  </si>
  <si>
    <t>Susan Eubanks</t>
  </si>
  <si>
    <t>April Blizzard</t>
  </si>
  <si>
    <t>918-473-5416</t>
  </si>
  <si>
    <t>580-227-3362</t>
  </si>
  <si>
    <t>Tina Jaramillo</t>
  </si>
  <si>
    <t>580-795-3705</t>
  </si>
  <si>
    <t>Michelle Treat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</si>
  <si>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</si>
  <si>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</si>
  <si>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</si>
  <si>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</si>
  <si>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</si>
  <si>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</si>
  <si>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</si>
  <si>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</si>
  <si>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</si>
  <si>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</si>
  <si>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Tahirah Watley</t>
  </si>
  <si>
    <t>405-769-1370</t>
  </si>
  <si>
    <t>405-348-4680</t>
  </si>
  <si>
    <t>Therkiel Wiley</t>
  </si>
  <si>
    <t>Diana Jackson</t>
  </si>
  <si>
    <t>405-582-2286</t>
  </si>
  <si>
    <t>918-756-1883</t>
  </si>
  <si>
    <t>Heather Barkley</t>
  </si>
  <si>
    <t>918-287-3740</t>
  </si>
  <si>
    <t>405-372-8200</t>
  </si>
  <si>
    <t>Curtis Meloy</t>
  </si>
  <si>
    <t>918-225-3377</t>
  </si>
  <si>
    <t>580-332-2011</t>
  </si>
  <si>
    <t>405-273-2157</t>
  </si>
  <si>
    <t>Lois Sharp</t>
  </si>
  <si>
    <t>918-569-7973</t>
  </si>
  <si>
    <t>580-497-2320</t>
  </si>
  <si>
    <t>Vickie VanSandt</t>
  </si>
  <si>
    <t>918-341-3166</t>
  </si>
  <si>
    <t>Kathy Cline</t>
  </si>
  <si>
    <t>405-382-4369</t>
  </si>
  <si>
    <t>Renee Philpot</t>
  </si>
  <si>
    <t>918-775-6201 Ext. 235</t>
  </si>
  <si>
    <t>580-252-0270</t>
  </si>
  <si>
    <t>580-335-2163</t>
  </si>
  <si>
    <t>Leticia Cruz</t>
  </si>
  <si>
    <t>Shirley Castro</t>
  </si>
  <si>
    <t>918-477-0040</t>
  </si>
  <si>
    <t>Mari Patton</t>
  </si>
  <si>
    <t>918-596-8650</t>
  </si>
  <si>
    <t>Imelda Williams</t>
  </si>
  <si>
    <t>918-594-4827</t>
  </si>
  <si>
    <t>Kathryn Leland</t>
  </si>
  <si>
    <t>918-369-3155</t>
  </si>
  <si>
    <t>Glenda Ross</t>
  </si>
  <si>
    <t>918-591-6103</t>
  </si>
  <si>
    <t>Norma Repack</t>
  </si>
  <si>
    <t>Elaine Wyatt</t>
  </si>
  <si>
    <t>918-595-4562</t>
  </si>
  <si>
    <t>Kitty Ezell</t>
  </si>
  <si>
    <t>918-833-9880</t>
  </si>
  <si>
    <t xml:space="preserve">918-251-2647 Ext. 3 </t>
  </si>
  <si>
    <t>Alma Gaytan</t>
  </si>
  <si>
    <t>918-272-2460</t>
  </si>
  <si>
    <t>Bonnie Couch</t>
  </si>
  <si>
    <t>918-486-2845</t>
  </si>
  <si>
    <t>918-335-3005</t>
  </si>
  <si>
    <t>Lana Newman</t>
  </si>
  <si>
    <t>580-832-5062</t>
  </si>
  <si>
    <t>580-327-3192</t>
  </si>
  <si>
    <t>Jeri Dwinelle</t>
  </si>
  <si>
    <t>580-256-6416</t>
  </si>
  <si>
    <t>OK.CCHD - Fair Park</t>
  </si>
  <si>
    <t>OK. CCHD - Fair Park</t>
  </si>
  <si>
    <t>Tracy Culwell</t>
  </si>
  <si>
    <t>405-238-7346</t>
  </si>
  <si>
    <t>Helen Lazcano</t>
  </si>
  <si>
    <t>Diana Heilman-Gilliam</t>
  </si>
  <si>
    <t>918-595-4280</t>
  </si>
  <si>
    <t>Regina Wright</t>
  </si>
  <si>
    <t>Leonor Leal</t>
  </si>
  <si>
    <t>Leah Carmack</t>
  </si>
  <si>
    <t>918-647-8601 Ext.201</t>
  </si>
  <si>
    <t>Margaret Key</t>
  </si>
  <si>
    <t>918-426-7342</t>
  </si>
  <si>
    <t>Pamela Simmons</t>
  </si>
  <si>
    <t>Jessica Brinton</t>
  </si>
  <si>
    <t>Antionette Gray</t>
  </si>
  <si>
    <t>JoAnne Rather</t>
  </si>
  <si>
    <t>Christy Garvie</t>
  </si>
  <si>
    <t>Julie Knighten</t>
  </si>
  <si>
    <t>Sharrice Davis</t>
  </si>
  <si>
    <t>Chelsea Shannon</t>
  </si>
  <si>
    <t>918-295-6174</t>
  </si>
  <si>
    <t>Fatima Gaeta</t>
  </si>
  <si>
    <t>Patti Steelman</t>
  </si>
  <si>
    <t>Helen Rose Sherwood</t>
  </si>
  <si>
    <t>580-298-6624</t>
  </si>
  <si>
    <t>Misti Morris</t>
  </si>
  <si>
    <t>580-623-7977</t>
  </si>
  <si>
    <t>Summer Morris/Sheri Friend</t>
  </si>
  <si>
    <t>Tara Boren</t>
  </si>
  <si>
    <t>Ana Sofia Malloy</t>
  </si>
  <si>
    <t>918-540-2481 Ext. 201</t>
  </si>
  <si>
    <t xml:space="preserve">405-632-6688 </t>
  </si>
  <si>
    <t>Sherry Reed</t>
  </si>
  <si>
    <t>Angella Brooks</t>
  </si>
  <si>
    <t>580-223-9705 Ext. 335</t>
  </si>
  <si>
    <t>Karen Mabe</t>
  </si>
  <si>
    <t>Yojola De Leon</t>
  </si>
  <si>
    <t>Diana Samarripa</t>
  </si>
  <si>
    <t>OK.CCHD - Memorial</t>
  </si>
  <si>
    <t>Crystia Light</t>
  </si>
  <si>
    <t xml:space="preserve">                                                                                       </t>
  </si>
  <si>
    <t>Patricia Frickenschmidt</t>
  </si>
  <si>
    <t>Marisa Burleson</t>
  </si>
  <si>
    <t>918-669-8204</t>
  </si>
  <si>
    <t>405-632-6688 Ext. 11292</t>
  </si>
  <si>
    <t>405-632-6688 Ex. 15104</t>
  </si>
  <si>
    <t xml:space="preserve"> </t>
  </si>
  <si>
    <t>Amanda DeSelms</t>
  </si>
  <si>
    <t>Patricia Ramirez</t>
  </si>
  <si>
    <t>405-440-9608</t>
  </si>
  <si>
    <t xml:space="preserve">        </t>
  </si>
  <si>
    <t>OK.CCHD - Northeast</t>
  </si>
  <si>
    <t xml:space="preserve">  </t>
  </si>
  <si>
    <t>Melody Taylor</t>
  </si>
  <si>
    <t>918-689-7774</t>
  </si>
  <si>
    <t>Cindy Archer</t>
  </si>
  <si>
    <t>Esmeralda Mata</t>
  </si>
  <si>
    <t>Rhonda Jech</t>
  </si>
  <si>
    <t>918-762-3643</t>
  </si>
  <si>
    <t>580-938-2551 Ext. 5538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</si>
</sst>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6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4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165" fontId="5" fillId="0" borderId="0" xfId="2" applyNumberFormat="1" applyFont="1" applyFill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7" xfId="0" applyNumberFormat="1" applyFont="1" applyFill="1" applyBorder="1" applyAlignment="1" applyProtection="1">
      <alignment horizontal="center"/>
    </xf>
    <xf numFmtId="37" fontId="4" fillId="0" borderId="7" xfId="0" applyNumberFormat="1" applyFont="1" applyFill="1" applyBorder="1" applyProtection="1"/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49" fontId="4" fillId="0" borderId="0" xfId="0" applyNumberFormat="1" applyFont="1" applyFill="1" applyAlignment="1" applyProtection="1">
      <alignment horizontal="left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10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166" fontId="4" fillId="0" borderId="11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 applyProtection="1">
      <alignment horizontal="center" wrapText="1"/>
    </xf>
    <xf numFmtId="166" fontId="4" fillId="0" borderId="2" xfId="0" applyNumberFormat="1" applyFont="1" applyFill="1" applyBorder="1" applyAlignment="1" applyProtection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165" fontId="4" fillId="0" borderId="0" xfId="2" applyNumberFormat="1" applyFont="1" applyFill="1" applyBorder="1" applyAlignment="1" applyProtection="1">
      <alignment horizontal="center"/>
    </xf>
    <xf numFmtId="1" fontId="5" fillId="0" borderId="0" xfId="0" applyNumberFormat="1" applyFont="1"/>
    <xf numFmtId="37" fontId="4" fillId="0" borderId="5" xfId="0" applyNumberFormat="1" applyFont="1" applyBorder="1" applyAlignment="1" applyProtection="1">
      <alignment vertical="justify"/>
    </xf>
    <xf numFmtId="49" fontId="4" fillId="0" borderId="0" xfId="0" quotePrefix="1" applyNumberFormat="1" applyFont="1" applyAlignment="1" applyProtection="1">
      <alignment horizontal="center"/>
    </xf>
    <xf numFmtId="49" fontId="4" fillId="0" borderId="7" xfId="0" applyNumberFormat="1" applyFont="1" applyBorder="1" applyAlignment="1" applyProtection="1">
      <alignment horizontal="center"/>
    </xf>
    <xf numFmtId="37" fontId="4" fillId="0" borderId="7" xfId="0" applyNumberFormat="1" applyFont="1" applyBorder="1" applyProtection="1"/>
    <xf numFmtId="37" fontId="4" fillId="0" borderId="8" xfId="0" applyNumberFormat="1" applyFont="1" applyBorder="1" applyProtection="1"/>
    <xf numFmtId="165" fontId="4" fillId="0" borderId="7" xfId="2" applyNumberFormat="1" applyFont="1" applyFill="1" applyBorder="1" applyAlignment="1" applyProtection="1">
      <alignment horizontal="center"/>
    </xf>
    <xf numFmtId="165" fontId="4" fillId="0" borderId="8" xfId="2" applyNumberFormat="1" applyFont="1" applyFill="1" applyBorder="1" applyAlignment="1" applyProtection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applyNumberFormat="1" applyFont="1" applyFill="1" applyBorder="1" applyAlignment="1" applyProtection="1">
      <alignment horizontal="center"/>
    </xf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37" fontId="4" fillId="0" borderId="1" xfId="0" applyNumberFormat="1" applyFont="1" applyFill="1" applyBorder="1" applyAlignment="1" applyProtection="1">
      <alignment horizontal="center" wrapText="1"/>
    </xf>
    <xf numFmtId="9" fontId="5" fillId="0" borderId="0" xfId="2" applyNumberFormat="1" applyFont="1" applyFill="1" applyAlignment="1">
      <alignment horizontal="right"/>
    </xf>
    <xf numFmtId="9" fontId="5" fillId="0" borderId="7" xfId="2" applyNumberFormat="1" applyFont="1" applyFill="1" applyBorder="1" applyAlignment="1">
      <alignment horizontal="right"/>
    </xf>
    <xf numFmtId="9" fontId="4" fillId="0" borderId="6" xfId="2" applyNumberFormat="1" applyFont="1" applyFill="1" applyBorder="1" applyAlignment="1" applyProtection="1">
      <alignment horizontal="center"/>
    </xf>
    <xf numFmtId="9" fontId="5" fillId="0" borderId="10" xfId="2" applyNumberFormat="1" applyFont="1" applyBorder="1" applyAlignment="1">
      <alignment horizontal="center"/>
    </xf>
    <xf numFmtId="9" fontId="5" fillId="0" borderId="0" xfId="2" applyNumberFormat="1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center"/>
    </xf>
    <xf numFmtId="37" fontId="4" fillId="0" borderId="12" xfId="0" applyNumberFormat="1" applyFont="1" applyFill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9" fontId="4" fillId="0" borderId="7" xfId="2" applyNumberFormat="1" applyFont="1" applyFill="1" applyBorder="1" applyAlignment="1" applyProtection="1">
      <alignment horizontal="center"/>
    </xf>
    <xf numFmtId="9" fontId="5" fillId="0" borderId="13" xfId="2" applyNumberFormat="1" applyFont="1" applyBorder="1" applyAlignment="1">
      <alignment horizontal="center"/>
    </xf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  <xf numFmtId="49" fontId="4" fillId="2" borderId="0" xfId="0" applyNumberFormat="1" applyFont="1" applyFill="1" applyAlignment="1" applyProtection="1">
      <alignment horizontal="center"/>
    </xf>
    <xf numFmtId="37" fontId="4" fillId="2" borderId="0" xfId="0" applyNumberFormat="1" applyFont="1" applyFill="1" applyProtection="1"/>
    <xf numFmtId="37" fontId="4" fillId="2" borderId="5" xfId="0" applyNumberFormat="1" applyFont="1" applyFill="1" applyBorder="1" applyProtection="1"/>
    <xf numFmtId="37" fontId="4" fillId="2" borderId="6" xfId="0" applyNumberFormat="1" applyFont="1" applyFill="1" applyBorder="1" applyProtection="1"/>
    <xf numFmtId="37" fontId="4" fillId="2" borderId="0" xfId="0" applyNumberFormat="1" applyFont="1" applyFill="1" applyBorder="1" applyProtection="1"/>
    <xf numFmtId="9" fontId="5" fillId="2" borderId="0" xfId="2" applyNumberFormat="1" applyFont="1" applyFill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6"/>
  <sheetViews>
    <sheetView tabSelected="1" zoomScaleNormal="100" workbookViewId="0">
      <pane xSplit="3" ySplit="2" topLeftCell="D96" activePane="bottomRight" state="frozen"/>
      <selection activeCell="D3" sqref="D3"/>
      <selection pane="topRight" activeCell="D3" sqref="D3"/>
      <selection pane="bottomLeft" activeCell="D3" sqref="D3"/>
      <selection pane="bottomRight" activeCell="A30" sqref="A30:J3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42752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2</v>
      </c>
      <c r="E3" s="21">
        <v>55</v>
      </c>
      <c r="F3" s="21">
        <v>0</v>
      </c>
      <c r="G3" s="21">
        <f>D3+E3+F3</f>
        <v>57</v>
      </c>
      <c r="H3" s="19">
        <v>2</v>
      </c>
      <c r="I3" s="19">
        <v>35</v>
      </c>
      <c r="J3" s="84">
        <f>G3/I3</f>
        <v>1.6285714285714286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3</v>
      </c>
      <c r="F4" s="21">
        <v>0</v>
      </c>
      <c r="G4" s="21">
        <f t="shared" ref="G4:G67" si="0">D4+E4+F4</f>
        <v>4</v>
      </c>
      <c r="H4" s="19">
        <v>1</v>
      </c>
      <c r="I4" s="19">
        <v>3</v>
      </c>
      <c r="J4" s="84">
        <f>G4/I4</f>
        <v>1.3333333333333333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0</v>
      </c>
      <c r="E5" s="21">
        <v>43</v>
      </c>
      <c r="F5" s="21">
        <v>0</v>
      </c>
      <c r="G5" s="21">
        <f t="shared" si="0"/>
        <v>43</v>
      </c>
      <c r="H5" s="19">
        <v>0</v>
      </c>
      <c r="I5" s="19">
        <v>43</v>
      </c>
      <c r="J5" s="84">
        <f t="shared" ref="J5:J65" si="1">G5/I5</f>
        <v>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8</v>
      </c>
      <c r="F6" s="21">
        <v>0</v>
      </c>
      <c r="G6" s="21">
        <f t="shared" si="0"/>
        <v>8</v>
      </c>
      <c r="H6" s="19">
        <v>0</v>
      </c>
      <c r="I6" s="19">
        <v>7</v>
      </c>
      <c r="J6" s="84">
        <f t="shared" si="1"/>
        <v>1.1428571428571428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6</v>
      </c>
      <c r="E7" s="21">
        <v>59</v>
      </c>
      <c r="F7" s="21">
        <v>0</v>
      </c>
      <c r="G7" s="21">
        <f t="shared" si="0"/>
        <v>65</v>
      </c>
      <c r="H7" s="19">
        <v>6</v>
      </c>
      <c r="I7" s="19">
        <v>26</v>
      </c>
      <c r="J7" s="84">
        <f t="shared" si="1"/>
        <v>2.5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12</v>
      </c>
      <c r="E8" s="21">
        <v>102</v>
      </c>
      <c r="F8" s="21">
        <v>0</v>
      </c>
      <c r="G8" s="21">
        <f t="shared" si="0"/>
        <v>114</v>
      </c>
      <c r="H8" s="19">
        <v>10</v>
      </c>
      <c r="I8" s="19">
        <v>76</v>
      </c>
      <c r="J8" s="84">
        <f t="shared" si="1"/>
        <v>1.5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2</v>
      </c>
      <c r="E9" s="21">
        <v>125</v>
      </c>
      <c r="F9" s="21">
        <v>13</v>
      </c>
      <c r="G9" s="21">
        <f t="shared" si="0"/>
        <v>140</v>
      </c>
      <c r="H9" s="19">
        <v>2</v>
      </c>
      <c r="I9" s="19">
        <v>55</v>
      </c>
      <c r="J9" s="84">
        <f t="shared" si="1"/>
        <v>2.5454545454545454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15</v>
      </c>
      <c r="E10" s="21">
        <v>135</v>
      </c>
      <c r="F10" s="21">
        <v>0</v>
      </c>
      <c r="G10" s="21">
        <f t="shared" si="0"/>
        <v>150</v>
      </c>
      <c r="H10" s="19">
        <v>12</v>
      </c>
      <c r="I10" s="19">
        <v>148</v>
      </c>
      <c r="J10" s="84">
        <f t="shared" si="1"/>
        <v>1.0135135135135136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4</v>
      </c>
      <c r="E11" s="21">
        <v>24</v>
      </c>
      <c r="F11" s="21">
        <v>0</v>
      </c>
      <c r="G11" s="21">
        <f t="shared" si="0"/>
        <v>28</v>
      </c>
      <c r="H11" s="19">
        <v>4</v>
      </c>
      <c r="I11" s="19">
        <v>29</v>
      </c>
      <c r="J11" s="84">
        <f t="shared" si="1"/>
        <v>0.96551724137931039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21</v>
      </c>
      <c r="E12" s="21">
        <v>186</v>
      </c>
      <c r="F12" s="21">
        <v>0</v>
      </c>
      <c r="G12" s="21">
        <f t="shared" si="0"/>
        <v>207</v>
      </c>
      <c r="H12" s="19">
        <v>15</v>
      </c>
      <c r="I12" s="19">
        <v>77</v>
      </c>
      <c r="J12" s="84">
        <f t="shared" si="1"/>
        <v>2.6883116883116882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44</v>
      </c>
      <c r="E13" s="21">
        <v>292</v>
      </c>
      <c r="F13" s="21">
        <v>0</v>
      </c>
      <c r="G13" s="21">
        <f t="shared" si="0"/>
        <v>336</v>
      </c>
      <c r="H13" s="19">
        <v>31</v>
      </c>
      <c r="I13" s="19">
        <v>223</v>
      </c>
      <c r="J13" s="84">
        <f t="shared" si="1"/>
        <v>1.506726457399103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17</v>
      </c>
      <c r="E14" s="21">
        <v>89</v>
      </c>
      <c r="F14" s="21">
        <v>0</v>
      </c>
      <c r="G14" s="21">
        <f t="shared" si="0"/>
        <v>106</v>
      </c>
      <c r="H14" s="19">
        <v>13</v>
      </c>
      <c r="I14" s="19">
        <v>90</v>
      </c>
      <c r="J14" s="84">
        <f t="shared" si="1"/>
        <v>1.1777777777777778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15</v>
      </c>
      <c r="F15" s="21">
        <v>0</v>
      </c>
      <c r="G15" s="21">
        <f t="shared" si="0"/>
        <v>16</v>
      </c>
      <c r="H15" s="19">
        <v>1</v>
      </c>
      <c r="I15" s="19">
        <v>16</v>
      </c>
      <c r="J15" s="84">
        <f t="shared" si="1"/>
        <v>1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4</v>
      </c>
      <c r="E16" s="21">
        <v>70</v>
      </c>
      <c r="F16" s="21">
        <v>0</v>
      </c>
      <c r="G16" s="21">
        <f t="shared" si="0"/>
        <v>74</v>
      </c>
      <c r="H16" s="19">
        <v>2</v>
      </c>
      <c r="I16" s="19">
        <v>67</v>
      </c>
      <c r="J16" s="84">
        <f t="shared" si="1"/>
        <v>1.1044776119402986</v>
      </c>
    </row>
    <row r="17" spans="1:26" x14ac:dyDescent="0.2">
      <c r="A17" s="17" t="s">
        <v>45</v>
      </c>
      <c r="B17" s="18" t="s">
        <v>46</v>
      </c>
      <c r="C17" s="19" t="s">
        <v>47</v>
      </c>
      <c r="D17" s="20">
        <v>8</v>
      </c>
      <c r="E17" s="21">
        <v>80</v>
      </c>
      <c r="F17" s="21">
        <v>0</v>
      </c>
      <c r="G17" s="21">
        <f t="shared" si="0"/>
        <v>88</v>
      </c>
      <c r="H17" s="19">
        <v>8</v>
      </c>
      <c r="I17" s="19">
        <v>52</v>
      </c>
      <c r="J17" s="84">
        <f t="shared" si="1"/>
        <v>1.6923076923076923</v>
      </c>
    </row>
    <row r="18" spans="1:26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4</v>
      </c>
      <c r="F18" s="21">
        <v>0</v>
      </c>
      <c r="G18" s="21">
        <f t="shared" si="0"/>
        <v>4</v>
      </c>
      <c r="H18" s="19">
        <v>0</v>
      </c>
      <c r="I18" s="19">
        <v>3</v>
      </c>
      <c r="J18" s="84">
        <f t="shared" si="1"/>
        <v>1.3333333333333333</v>
      </c>
    </row>
    <row r="19" spans="1:26" x14ac:dyDescent="0.2">
      <c r="A19" s="17" t="s">
        <v>51</v>
      </c>
      <c r="B19" s="18" t="s">
        <v>52</v>
      </c>
      <c r="C19" s="19" t="s">
        <v>53</v>
      </c>
      <c r="D19" s="20">
        <v>20</v>
      </c>
      <c r="E19" s="21">
        <v>322</v>
      </c>
      <c r="F19" s="21">
        <v>0</v>
      </c>
      <c r="G19" s="21">
        <f t="shared" si="0"/>
        <v>342</v>
      </c>
      <c r="H19" s="19">
        <v>4</v>
      </c>
      <c r="I19" s="19">
        <v>306</v>
      </c>
      <c r="J19" s="84">
        <f t="shared" si="1"/>
        <v>1.1176470588235294</v>
      </c>
      <c r="Z19" s="16" t="s">
        <v>513</v>
      </c>
    </row>
    <row r="20" spans="1:26" x14ac:dyDescent="0.2">
      <c r="A20" s="17" t="s">
        <v>54</v>
      </c>
      <c r="B20" s="18" t="s">
        <v>52</v>
      </c>
      <c r="C20" s="19" t="s">
        <v>55</v>
      </c>
      <c r="D20" s="20">
        <v>13</v>
      </c>
      <c r="E20" s="21">
        <v>153</v>
      </c>
      <c r="F20" s="21">
        <v>0</v>
      </c>
      <c r="G20" s="21">
        <f t="shared" si="0"/>
        <v>166</v>
      </c>
      <c r="H20" s="19">
        <v>10</v>
      </c>
      <c r="I20" s="19">
        <v>199</v>
      </c>
      <c r="J20" s="84">
        <f t="shared" si="1"/>
        <v>0.83417085427135673</v>
      </c>
    </row>
    <row r="21" spans="1:26" x14ac:dyDescent="0.2">
      <c r="A21" s="17" t="s">
        <v>56</v>
      </c>
      <c r="B21" s="18" t="s">
        <v>57</v>
      </c>
      <c r="C21" s="19" t="s">
        <v>58</v>
      </c>
      <c r="D21" s="20">
        <v>2</v>
      </c>
      <c r="E21" s="21">
        <v>13</v>
      </c>
      <c r="F21" s="21">
        <v>0</v>
      </c>
      <c r="G21" s="21">
        <f t="shared" si="0"/>
        <v>15</v>
      </c>
      <c r="H21" s="19">
        <v>2</v>
      </c>
      <c r="I21" s="19">
        <v>14</v>
      </c>
      <c r="J21" s="84">
        <f t="shared" si="1"/>
        <v>1.0714285714285714</v>
      </c>
    </row>
    <row r="22" spans="1:26" x14ac:dyDescent="0.2">
      <c r="A22" s="17" t="s">
        <v>59</v>
      </c>
      <c r="B22" s="18" t="s">
        <v>60</v>
      </c>
      <c r="C22" s="19" t="s">
        <v>61</v>
      </c>
      <c r="D22" s="20">
        <v>42</v>
      </c>
      <c r="E22" s="21">
        <v>628</v>
      </c>
      <c r="F22" s="21">
        <v>5</v>
      </c>
      <c r="G22" s="21">
        <f t="shared" si="0"/>
        <v>675</v>
      </c>
      <c r="H22" s="19">
        <v>33</v>
      </c>
      <c r="I22" s="19">
        <v>401</v>
      </c>
      <c r="J22" s="84">
        <f t="shared" si="1"/>
        <v>1.6832917705735662</v>
      </c>
    </row>
    <row r="23" spans="1:26" x14ac:dyDescent="0.2">
      <c r="A23" s="17" t="s">
        <v>62</v>
      </c>
      <c r="B23" s="18" t="s">
        <v>63</v>
      </c>
      <c r="C23" s="19" t="s">
        <v>64</v>
      </c>
      <c r="D23" s="20">
        <v>2</v>
      </c>
      <c r="E23" s="21">
        <v>25</v>
      </c>
      <c r="F23" s="21">
        <v>0</v>
      </c>
      <c r="G23" s="21">
        <f t="shared" si="0"/>
        <v>27</v>
      </c>
      <c r="H23" s="19">
        <v>1</v>
      </c>
      <c r="I23" s="19">
        <v>23</v>
      </c>
      <c r="J23" s="84">
        <f t="shared" si="1"/>
        <v>1.173913043478261</v>
      </c>
    </row>
    <row r="24" spans="1:26" x14ac:dyDescent="0.2">
      <c r="A24" s="17" t="s">
        <v>65</v>
      </c>
      <c r="B24" s="18" t="s">
        <v>66</v>
      </c>
      <c r="C24" s="19" t="s">
        <v>67</v>
      </c>
      <c r="D24" s="20">
        <v>5</v>
      </c>
      <c r="E24" s="21">
        <v>47</v>
      </c>
      <c r="F24" s="21">
        <v>0</v>
      </c>
      <c r="G24" s="21">
        <f t="shared" si="0"/>
        <v>52</v>
      </c>
      <c r="H24" s="19">
        <v>3</v>
      </c>
      <c r="I24" s="19">
        <v>50</v>
      </c>
      <c r="J24" s="84">
        <f t="shared" si="1"/>
        <v>1.04</v>
      </c>
    </row>
    <row r="25" spans="1:26" x14ac:dyDescent="0.2">
      <c r="A25" s="17" t="s">
        <v>68</v>
      </c>
      <c r="B25" s="18" t="s">
        <v>69</v>
      </c>
      <c r="C25" s="19" t="s">
        <v>70</v>
      </c>
      <c r="D25" s="20">
        <v>20</v>
      </c>
      <c r="E25" s="21">
        <v>148</v>
      </c>
      <c r="F25" s="21">
        <v>0</v>
      </c>
      <c r="G25" s="21">
        <f t="shared" si="0"/>
        <v>168</v>
      </c>
      <c r="H25" s="19">
        <v>4</v>
      </c>
      <c r="I25" s="19">
        <v>152</v>
      </c>
      <c r="J25" s="84">
        <f t="shared" si="1"/>
        <v>1.1052631578947369</v>
      </c>
    </row>
    <row r="26" spans="1:26" x14ac:dyDescent="0.2">
      <c r="A26" s="17" t="s">
        <v>71</v>
      </c>
      <c r="B26" s="18" t="s">
        <v>69</v>
      </c>
      <c r="C26" s="19" t="s">
        <v>72</v>
      </c>
      <c r="D26" s="20">
        <v>1</v>
      </c>
      <c r="E26" s="21">
        <v>59</v>
      </c>
      <c r="F26" s="21">
        <v>0</v>
      </c>
      <c r="G26" s="21">
        <f t="shared" si="0"/>
        <v>60</v>
      </c>
      <c r="H26" s="19">
        <v>1</v>
      </c>
      <c r="I26" s="19">
        <v>45</v>
      </c>
      <c r="J26" s="84">
        <f t="shared" si="1"/>
        <v>1.3333333333333333</v>
      </c>
    </row>
    <row r="27" spans="1:26" x14ac:dyDescent="0.2">
      <c r="A27" s="17" t="s">
        <v>73</v>
      </c>
      <c r="B27" s="18" t="s">
        <v>74</v>
      </c>
      <c r="C27" s="19" t="s">
        <v>75</v>
      </c>
      <c r="D27" s="20">
        <v>6</v>
      </c>
      <c r="E27" s="21">
        <v>53</v>
      </c>
      <c r="F27" s="21">
        <v>0</v>
      </c>
      <c r="G27" s="21">
        <f t="shared" si="0"/>
        <v>59</v>
      </c>
      <c r="H27" s="19">
        <v>2</v>
      </c>
      <c r="I27" s="19">
        <v>71</v>
      </c>
      <c r="J27" s="84">
        <f t="shared" si="1"/>
        <v>0.83098591549295775</v>
      </c>
    </row>
    <row r="28" spans="1:26" x14ac:dyDescent="0.2">
      <c r="A28" s="17" t="s">
        <v>76</v>
      </c>
      <c r="B28" s="18" t="s">
        <v>74</v>
      </c>
      <c r="C28" s="19" t="s">
        <v>77</v>
      </c>
      <c r="D28" s="20">
        <v>7</v>
      </c>
      <c r="E28" s="21">
        <v>66</v>
      </c>
      <c r="F28" s="21">
        <v>0</v>
      </c>
      <c r="G28" s="21">
        <f t="shared" si="0"/>
        <v>73</v>
      </c>
      <c r="H28" s="19">
        <v>2</v>
      </c>
      <c r="I28" s="19">
        <v>54</v>
      </c>
      <c r="J28" s="84">
        <f t="shared" si="1"/>
        <v>1.3518518518518519</v>
      </c>
    </row>
    <row r="29" spans="1:26" x14ac:dyDescent="0.2">
      <c r="A29" s="17" t="s">
        <v>78</v>
      </c>
      <c r="B29" s="18" t="s">
        <v>79</v>
      </c>
      <c r="C29" s="19" t="s">
        <v>80</v>
      </c>
      <c r="D29" s="20">
        <v>11</v>
      </c>
      <c r="E29" s="21">
        <v>68</v>
      </c>
      <c r="F29" s="21">
        <v>0</v>
      </c>
      <c r="G29" s="21">
        <f t="shared" si="0"/>
        <v>79</v>
      </c>
      <c r="H29" s="19">
        <v>11</v>
      </c>
      <c r="I29" s="19">
        <v>76</v>
      </c>
      <c r="J29" s="84">
        <f t="shared" si="1"/>
        <v>1.0394736842105263</v>
      </c>
    </row>
    <row r="30" spans="1:26" x14ac:dyDescent="0.2">
      <c r="A30" s="98" t="s">
        <v>81</v>
      </c>
      <c r="B30" s="99" t="s">
        <v>82</v>
      </c>
      <c r="C30" s="100" t="s">
        <v>83</v>
      </c>
      <c r="D30" s="101">
        <v>1</v>
      </c>
      <c r="E30" s="102">
        <v>1</v>
      </c>
      <c r="F30" s="102">
        <v>0</v>
      </c>
      <c r="G30" s="102">
        <f t="shared" si="0"/>
        <v>2</v>
      </c>
      <c r="H30" s="100">
        <v>1</v>
      </c>
      <c r="I30" s="100">
        <v>4</v>
      </c>
      <c r="J30" s="103">
        <f t="shared" si="1"/>
        <v>0.5</v>
      </c>
    </row>
    <row r="31" spans="1:26" x14ac:dyDescent="0.2">
      <c r="A31" s="17" t="s">
        <v>84</v>
      </c>
      <c r="B31" s="18" t="s">
        <v>85</v>
      </c>
      <c r="C31" s="19" t="s">
        <v>86</v>
      </c>
      <c r="D31" s="20">
        <v>1</v>
      </c>
      <c r="E31" s="21">
        <v>11</v>
      </c>
      <c r="F31" s="21">
        <v>1</v>
      </c>
      <c r="G31" s="21">
        <f t="shared" si="0"/>
        <v>13</v>
      </c>
      <c r="H31" s="19">
        <v>0</v>
      </c>
      <c r="I31" s="19">
        <v>8</v>
      </c>
      <c r="J31" s="84">
        <f t="shared" si="1"/>
        <v>1.625</v>
      </c>
    </row>
    <row r="32" spans="1:26" x14ac:dyDescent="0.2">
      <c r="A32" s="17" t="s">
        <v>87</v>
      </c>
      <c r="B32" s="18" t="s">
        <v>88</v>
      </c>
      <c r="C32" s="19" t="s">
        <v>89</v>
      </c>
      <c r="D32" s="20">
        <v>20</v>
      </c>
      <c r="E32" s="21">
        <v>319</v>
      </c>
      <c r="F32" s="21">
        <v>2</v>
      </c>
      <c r="G32" s="21">
        <f t="shared" si="0"/>
        <v>341</v>
      </c>
      <c r="H32" s="19">
        <v>10</v>
      </c>
      <c r="I32" s="19">
        <v>225</v>
      </c>
      <c r="J32" s="84">
        <f t="shared" si="1"/>
        <v>1.5155555555555555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>
        <v>5</v>
      </c>
      <c r="E33" s="21">
        <v>74</v>
      </c>
      <c r="F33" s="21">
        <v>0</v>
      </c>
      <c r="G33" s="21">
        <f t="shared" si="0"/>
        <v>79</v>
      </c>
      <c r="H33" s="19">
        <v>3</v>
      </c>
      <c r="I33" s="19">
        <v>79</v>
      </c>
      <c r="J33" s="84">
        <f t="shared" si="1"/>
        <v>1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>
        <v>17</v>
      </c>
      <c r="E34" s="21">
        <v>177</v>
      </c>
      <c r="F34" s="21">
        <v>0</v>
      </c>
      <c r="G34" s="21">
        <f t="shared" si="0"/>
        <v>194</v>
      </c>
      <c r="H34" s="19">
        <v>17</v>
      </c>
      <c r="I34" s="19">
        <v>133</v>
      </c>
      <c r="J34" s="84">
        <f t="shared" si="1"/>
        <v>1.4586466165413534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>
        <v>1</v>
      </c>
      <c r="E35" s="21">
        <v>7</v>
      </c>
      <c r="F35" s="21">
        <v>0</v>
      </c>
      <c r="G35" s="21">
        <f t="shared" si="0"/>
        <v>8</v>
      </c>
      <c r="H35" s="19">
        <v>1</v>
      </c>
      <c r="I35" s="19">
        <v>10</v>
      </c>
      <c r="J35" s="84">
        <f t="shared" si="1"/>
        <v>0.8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>
        <v>3</v>
      </c>
      <c r="E36" s="21">
        <v>23</v>
      </c>
      <c r="F36" s="21">
        <v>0</v>
      </c>
      <c r="G36" s="21">
        <f t="shared" si="0"/>
        <v>26</v>
      </c>
      <c r="H36" s="19">
        <v>3</v>
      </c>
      <c r="I36" s="19">
        <v>24</v>
      </c>
      <c r="J36" s="84">
        <f t="shared" si="1"/>
        <v>1.0833333333333333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>
        <v>1</v>
      </c>
      <c r="E37" s="21">
        <v>22</v>
      </c>
      <c r="F37" s="21">
        <v>0</v>
      </c>
      <c r="G37" s="21">
        <f t="shared" si="0"/>
        <v>23</v>
      </c>
      <c r="H37" s="19">
        <v>1</v>
      </c>
      <c r="I37" s="19">
        <v>21</v>
      </c>
      <c r="J37" s="84">
        <f t="shared" si="1"/>
        <v>1.0952380952380953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>
        <v>0</v>
      </c>
      <c r="E38" s="21">
        <v>15</v>
      </c>
      <c r="F38" s="21">
        <v>0</v>
      </c>
      <c r="G38" s="21">
        <f t="shared" si="0"/>
        <v>15</v>
      </c>
      <c r="H38" s="19">
        <v>0</v>
      </c>
      <c r="I38" s="19">
        <v>13</v>
      </c>
      <c r="J38" s="84">
        <f t="shared" si="1"/>
        <v>1.1538461538461537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52</v>
      </c>
      <c r="F39" s="21">
        <v>0</v>
      </c>
      <c r="G39" s="21">
        <f>D39+E39+F39</f>
        <v>54</v>
      </c>
      <c r="H39" s="19">
        <v>2</v>
      </c>
      <c r="I39" s="19">
        <v>40</v>
      </c>
      <c r="J39" s="84">
        <f t="shared" si="1"/>
        <v>1.35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>
        <v>7</v>
      </c>
      <c r="E40" s="21">
        <v>44</v>
      </c>
      <c r="F40" s="21">
        <v>0</v>
      </c>
      <c r="G40" s="21">
        <f t="shared" si="0"/>
        <v>51</v>
      </c>
      <c r="H40" s="19">
        <v>5</v>
      </c>
      <c r="I40" s="19">
        <v>49</v>
      </c>
      <c r="J40" s="84">
        <f t="shared" si="1"/>
        <v>1.0408163265306123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>
        <v>6</v>
      </c>
      <c r="E41" s="21">
        <v>129</v>
      </c>
      <c r="F41" s="21">
        <v>0</v>
      </c>
      <c r="G41" s="21">
        <f t="shared" si="0"/>
        <v>135</v>
      </c>
      <c r="H41" s="19">
        <v>3</v>
      </c>
      <c r="I41" s="19">
        <v>119</v>
      </c>
      <c r="J41" s="84">
        <f t="shared" si="1"/>
        <v>1.134453781512605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>
        <v>3</v>
      </c>
      <c r="E42" s="21">
        <v>19</v>
      </c>
      <c r="F42" s="21">
        <v>0</v>
      </c>
      <c r="G42" s="21">
        <f t="shared" si="0"/>
        <v>22</v>
      </c>
      <c r="H42" s="19">
        <v>1</v>
      </c>
      <c r="I42" s="19">
        <v>21</v>
      </c>
      <c r="J42" s="84">
        <f t="shared" si="1"/>
        <v>1.0476190476190477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>
        <v>2</v>
      </c>
      <c r="E43" s="21">
        <v>32</v>
      </c>
      <c r="F43" s="21">
        <v>0</v>
      </c>
      <c r="G43" s="21">
        <f t="shared" si="0"/>
        <v>34</v>
      </c>
      <c r="H43" s="19">
        <v>0</v>
      </c>
      <c r="I43" s="19">
        <v>24</v>
      </c>
      <c r="J43" s="84">
        <f t="shared" si="1"/>
        <v>1.4166666666666667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>
        <v>24</v>
      </c>
      <c r="E44" s="21">
        <v>351</v>
      </c>
      <c r="F44" s="21">
        <v>0</v>
      </c>
      <c r="G44" s="21">
        <f t="shared" si="0"/>
        <v>375</v>
      </c>
      <c r="H44" s="19">
        <v>24</v>
      </c>
      <c r="I44" s="19">
        <v>135</v>
      </c>
      <c r="J44" s="84">
        <f t="shared" si="1"/>
        <v>2.7777777777777777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>
        <v>4</v>
      </c>
      <c r="E45" s="21">
        <v>64</v>
      </c>
      <c r="F45" s="21">
        <v>1</v>
      </c>
      <c r="G45" s="21">
        <f t="shared" si="0"/>
        <v>69</v>
      </c>
      <c r="H45" s="19">
        <v>4</v>
      </c>
      <c r="I45" s="19">
        <v>32</v>
      </c>
      <c r="J45" s="84">
        <f t="shared" si="1"/>
        <v>2.15625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>
        <v>5</v>
      </c>
      <c r="E46" s="21">
        <v>79</v>
      </c>
      <c r="F46" s="21">
        <v>0</v>
      </c>
      <c r="G46" s="21">
        <f t="shared" si="0"/>
        <v>84</v>
      </c>
      <c r="H46" s="19">
        <v>3</v>
      </c>
      <c r="I46" s="19">
        <v>58</v>
      </c>
      <c r="J46" s="84">
        <f t="shared" si="1"/>
        <v>1.4482758620689655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>
        <v>3</v>
      </c>
      <c r="E47" s="21">
        <v>37</v>
      </c>
      <c r="F47" s="21">
        <v>0</v>
      </c>
      <c r="G47" s="21">
        <f t="shared" si="0"/>
        <v>40</v>
      </c>
      <c r="H47" s="19">
        <v>1</v>
      </c>
      <c r="I47" s="19">
        <v>32</v>
      </c>
      <c r="J47" s="84">
        <f t="shared" si="1"/>
        <v>1.25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>
        <v>1</v>
      </c>
      <c r="E48" s="21">
        <v>26</v>
      </c>
      <c r="F48" s="21">
        <v>0</v>
      </c>
      <c r="G48" s="21">
        <f t="shared" si="0"/>
        <v>27</v>
      </c>
      <c r="H48" s="19">
        <v>1</v>
      </c>
      <c r="I48" s="19">
        <v>28</v>
      </c>
      <c r="J48" s="84">
        <f t="shared" si="1"/>
        <v>0.9642857142857143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14</v>
      </c>
      <c r="E49" s="21">
        <v>141</v>
      </c>
      <c r="F49" s="21">
        <v>0</v>
      </c>
      <c r="G49" s="21">
        <f t="shared" si="0"/>
        <v>155</v>
      </c>
      <c r="H49" s="19">
        <v>12</v>
      </c>
      <c r="I49" s="19">
        <v>148</v>
      </c>
      <c r="J49" s="84">
        <f t="shared" si="1"/>
        <v>1.0472972972972974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2</v>
      </c>
      <c r="E50" s="21">
        <v>97</v>
      </c>
      <c r="F50" s="21">
        <v>0</v>
      </c>
      <c r="G50" s="21">
        <f t="shared" si="0"/>
        <v>99</v>
      </c>
      <c r="H50" s="19">
        <v>2</v>
      </c>
      <c r="I50" s="19">
        <v>87</v>
      </c>
      <c r="J50" s="84">
        <f t="shared" si="1"/>
        <v>1.1379310344827587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19</v>
      </c>
      <c r="E51" s="21">
        <v>145</v>
      </c>
      <c r="F51" s="21">
        <v>0</v>
      </c>
      <c r="G51" s="21">
        <f t="shared" si="0"/>
        <v>164</v>
      </c>
      <c r="H51" s="19">
        <v>6</v>
      </c>
      <c r="I51" s="19">
        <v>96</v>
      </c>
      <c r="J51" s="84">
        <f t="shared" si="1"/>
        <v>1.7083333333333333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4</v>
      </c>
      <c r="E52" s="21">
        <v>41</v>
      </c>
      <c r="F52" s="21">
        <v>0</v>
      </c>
      <c r="G52" s="21">
        <f t="shared" si="0"/>
        <v>45</v>
      </c>
      <c r="H52" s="19">
        <v>4</v>
      </c>
      <c r="I52" s="19">
        <v>39</v>
      </c>
      <c r="J52" s="84">
        <f t="shared" si="1"/>
        <v>1.1538461538461537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1</v>
      </c>
      <c r="E53" s="21">
        <v>42</v>
      </c>
      <c r="F53" s="21">
        <v>0</v>
      </c>
      <c r="G53" s="21">
        <f t="shared" si="0"/>
        <v>43</v>
      </c>
      <c r="H53" s="19">
        <v>1</v>
      </c>
      <c r="I53" s="19">
        <v>32</v>
      </c>
      <c r="J53" s="84">
        <f t="shared" si="1"/>
        <v>1.34375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2</v>
      </c>
      <c r="E54" s="21">
        <v>38</v>
      </c>
      <c r="F54" s="21">
        <v>0</v>
      </c>
      <c r="G54" s="21">
        <f t="shared" si="0"/>
        <v>40</v>
      </c>
      <c r="H54" s="19">
        <v>1</v>
      </c>
      <c r="I54" s="19">
        <v>42</v>
      </c>
      <c r="J54" s="84">
        <f t="shared" si="1"/>
        <v>0.95238095238095233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11</v>
      </c>
      <c r="E55" s="21">
        <v>81</v>
      </c>
      <c r="F55" s="21">
        <v>0</v>
      </c>
      <c r="G55" s="21">
        <f t="shared" si="0"/>
        <v>92</v>
      </c>
      <c r="H55" s="19">
        <v>10</v>
      </c>
      <c r="I55" s="19">
        <v>88</v>
      </c>
      <c r="J55" s="84">
        <f t="shared" si="1"/>
        <v>1.0454545454545454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4</v>
      </c>
      <c r="E56" s="21">
        <v>35</v>
      </c>
      <c r="F56" s="21">
        <v>0</v>
      </c>
      <c r="G56" s="21">
        <f t="shared" si="0"/>
        <v>39</v>
      </c>
      <c r="H56" s="19">
        <v>0</v>
      </c>
      <c r="I56" s="19">
        <v>35</v>
      </c>
      <c r="J56" s="84">
        <f t="shared" si="1"/>
        <v>1.1142857142857143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3</v>
      </c>
      <c r="E57" s="21">
        <v>45</v>
      </c>
      <c r="F57" s="21">
        <v>0</v>
      </c>
      <c r="G57" s="21">
        <f t="shared" si="0"/>
        <v>48</v>
      </c>
      <c r="H57" s="19">
        <v>1</v>
      </c>
      <c r="I57" s="19">
        <v>41</v>
      </c>
      <c r="J57" s="84">
        <f t="shared" si="1"/>
        <v>1.1707317073170731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5</v>
      </c>
      <c r="E58" s="21">
        <v>28</v>
      </c>
      <c r="F58" s="21">
        <v>0</v>
      </c>
      <c r="G58" s="21">
        <f t="shared" si="0"/>
        <v>33</v>
      </c>
      <c r="H58" s="19">
        <v>5</v>
      </c>
      <c r="I58" s="19">
        <v>32</v>
      </c>
      <c r="J58" s="84">
        <f t="shared" si="1"/>
        <v>1.03125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8</v>
      </c>
      <c r="E59" s="21">
        <v>115</v>
      </c>
      <c r="F59" s="21">
        <v>0</v>
      </c>
      <c r="G59" s="21">
        <f t="shared" si="0"/>
        <v>123</v>
      </c>
      <c r="H59" s="19">
        <v>8</v>
      </c>
      <c r="I59" s="19">
        <v>64</v>
      </c>
      <c r="J59" s="84">
        <f t="shared" si="1"/>
        <v>1.921875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11</v>
      </c>
      <c r="E60" s="21">
        <v>74</v>
      </c>
      <c r="F60" s="21">
        <v>0</v>
      </c>
      <c r="G60" s="21">
        <f t="shared" si="0"/>
        <v>85</v>
      </c>
      <c r="H60" s="19">
        <v>9</v>
      </c>
      <c r="I60" s="19">
        <v>82</v>
      </c>
      <c r="J60" s="84">
        <f t="shared" si="1"/>
        <v>1.0365853658536586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1</v>
      </c>
      <c r="E61" s="21">
        <v>30</v>
      </c>
      <c r="F61" s="21">
        <v>0</v>
      </c>
      <c r="G61" s="21">
        <f t="shared" si="0"/>
        <v>31</v>
      </c>
      <c r="H61" s="19">
        <v>0</v>
      </c>
      <c r="I61" s="19">
        <v>23</v>
      </c>
      <c r="J61" s="84">
        <f t="shared" si="1"/>
        <v>1.3478260869565217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>
        <v>10</v>
      </c>
      <c r="E62" s="21">
        <v>124</v>
      </c>
      <c r="F62" s="21">
        <v>0</v>
      </c>
      <c r="G62" s="21">
        <f t="shared" si="0"/>
        <v>134</v>
      </c>
      <c r="H62" s="19">
        <v>2</v>
      </c>
      <c r="I62" s="19">
        <v>151</v>
      </c>
      <c r="J62" s="84">
        <f t="shared" si="1"/>
        <v>0.88741721854304634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4</v>
      </c>
      <c r="E63" s="21">
        <v>55</v>
      </c>
      <c r="F63" s="21">
        <v>0</v>
      </c>
      <c r="G63" s="21">
        <f t="shared" si="0"/>
        <v>59</v>
      </c>
      <c r="H63" s="19">
        <v>3</v>
      </c>
      <c r="I63" s="19">
        <v>38</v>
      </c>
      <c r="J63" s="84">
        <f t="shared" si="1"/>
        <v>1.5526315789473684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4</v>
      </c>
      <c r="E64" s="21">
        <v>41</v>
      </c>
      <c r="F64" s="21">
        <v>0</v>
      </c>
      <c r="G64" s="21">
        <f t="shared" si="0"/>
        <v>45</v>
      </c>
      <c r="H64" s="19">
        <v>3</v>
      </c>
      <c r="I64" s="19">
        <v>42</v>
      </c>
      <c r="J64" s="84">
        <f t="shared" si="1"/>
        <v>1.0714285714285714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17</v>
      </c>
      <c r="E65" s="21">
        <v>254</v>
      </c>
      <c r="F65" s="21">
        <v>0</v>
      </c>
      <c r="G65" s="21">
        <f t="shared" si="0"/>
        <v>271</v>
      </c>
      <c r="H65" s="19">
        <v>21</v>
      </c>
      <c r="I65" s="19">
        <v>224</v>
      </c>
      <c r="J65" s="84">
        <f t="shared" si="1"/>
        <v>1.2098214285714286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6</v>
      </c>
      <c r="E66" s="21">
        <v>189</v>
      </c>
      <c r="F66" s="21">
        <v>0</v>
      </c>
      <c r="G66" s="21">
        <f t="shared" si="0"/>
        <v>195</v>
      </c>
      <c r="H66" s="19">
        <v>7</v>
      </c>
      <c r="I66" s="19">
        <v>168</v>
      </c>
      <c r="J66" s="84">
        <f t="shared" ref="J66:J115" si="2">G66/I66</f>
        <v>1.1607142857142858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6</v>
      </c>
      <c r="E67" s="21">
        <v>133</v>
      </c>
      <c r="F67" s="21">
        <v>0</v>
      </c>
      <c r="G67" s="21">
        <f t="shared" si="0"/>
        <v>139</v>
      </c>
      <c r="H67" s="19">
        <v>7</v>
      </c>
      <c r="I67" s="19">
        <v>155</v>
      </c>
      <c r="J67" s="84">
        <f t="shared" si="2"/>
        <v>0.89677419354838706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8</v>
      </c>
      <c r="E68" s="21">
        <v>300</v>
      </c>
      <c r="F68" s="21">
        <v>0</v>
      </c>
      <c r="G68" s="21">
        <f t="shared" ref="G68:G117" si="3">D68+E68+F68</f>
        <v>308</v>
      </c>
      <c r="H68" s="19">
        <v>6</v>
      </c>
      <c r="I68" s="19">
        <v>284</v>
      </c>
      <c r="J68" s="84">
        <f t="shared" si="2"/>
        <v>1.0845070422535212</v>
      </c>
    </row>
    <row r="69" spans="1:10" x14ac:dyDescent="0.2">
      <c r="A69" s="17" t="s">
        <v>207</v>
      </c>
      <c r="B69" s="18" t="s">
        <v>182</v>
      </c>
      <c r="C69" s="19" t="s">
        <v>462</v>
      </c>
      <c r="D69" s="20">
        <v>3</v>
      </c>
      <c r="E69" s="21">
        <v>56</v>
      </c>
      <c r="F69" s="21">
        <v>0</v>
      </c>
      <c r="G69" s="21">
        <f t="shared" si="3"/>
        <v>59</v>
      </c>
      <c r="H69" s="19">
        <v>4</v>
      </c>
      <c r="I69" s="19">
        <v>57</v>
      </c>
      <c r="J69" s="84">
        <f>G69/I69</f>
        <v>1.0350877192982457</v>
      </c>
    </row>
    <row r="70" spans="1:10" x14ac:dyDescent="0.2">
      <c r="A70" s="24" t="s">
        <v>190</v>
      </c>
      <c r="B70" s="18" t="s">
        <v>182</v>
      </c>
      <c r="C70" s="19" t="s">
        <v>501</v>
      </c>
      <c r="D70" s="20">
        <v>14</v>
      </c>
      <c r="E70" s="21">
        <v>115</v>
      </c>
      <c r="F70" s="21">
        <v>0</v>
      </c>
      <c r="G70" s="21">
        <f t="shared" si="3"/>
        <v>129</v>
      </c>
      <c r="H70" s="19">
        <v>12</v>
      </c>
      <c r="I70" s="19">
        <v>131</v>
      </c>
      <c r="J70" s="84">
        <f t="shared" si="2"/>
        <v>0.98473282442748089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>
        <v>8</v>
      </c>
      <c r="E71" s="21">
        <v>68</v>
      </c>
      <c r="F71" s="21">
        <v>0</v>
      </c>
      <c r="G71" s="21">
        <f t="shared" si="3"/>
        <v>76</v>
      </c>
      <c r="H71" s="19">
        <v>3</v>
      </c>
      <c r="I71" s="19">
        <v>76</v>
      </c>
      <c r="J71" s="84">
        <f t="shared" si="2"/>
        <v>1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11</v>
      </c>
      <c r="E72" s="21">
        <v>95</v>
      </c>
      <c r="F72" s="21">
        <v>0</v>
      </c>
      <c r="G72" s="21">
        <f t="shared" si="3"/>
        <v>106</v>
      </c>
      <c r="H72" s="19">
        <v>2</v>
      </c>
      <c r="I72" s="19">
        <v>78</v>
      </c>
      <c r="J72" s="84">
        <f t="shared" si="2"/>
        <v>1.358974358974359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5</v>
      </c>
      <c r="E73" s="21">
        <v>156</v>
      </c>
      <c r="F73" s="21">
        <v>0</v>
      </c>
      <c r="G73" s="21">
        <f t="shared" si="3"/>
        <v>161</v>
      </c>
      <c r="H73" s="19">
        <v>3</v>
      </c>
      <c r="I73" s="19">
        <v>159</v>
      </c>
      <c r="J73" s="84">
        <f t="shared" si="2"/>
        <v>1.0125786163522013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>
        <v>45</v>
      </c>
      <c r="E74" s="21">
        <v>598</v>
      </c>
      <c r="F74" s="21">
        <v>1</v>
      </c>
      <c r="G74" s="21">
        <f t="shared" si="3"/>
        <v>644</v>
      </c>
      <c r="H74" s="19">
        <v>45</v>
      </c>
      <c r="I74" s="19">
        <v>619</v>
      </c>
      <c r="J74" s="84">
        <f t="shared" si="2"/>
        <v>1.0403877221324718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>
        <v>13</v>
      </c>
      <c r="E75" s="21">
        <v>196</v>
      </c>
      <c r="F75" s="21">
        <v>0</v>
      </c>
      <c r="G75" s="21">
        <f t="shared" si="3"/>
        <v>209</v>
      </c>
      <c r="H75" s="19">
        <v>9</v>
      </c>
      <c r="I75" s="19">
        <v>227</v>
      </c>
      <c r="J75" s="84">
        <f t="shared" si="2"/>
        <v>0.92070484581497802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>
        <v>21</v>
      </c>
      <c r="E76" s="21">
        <v>533</v>
      </c>
      <c r="F76" s="21">
        <v>0</v>
      </c>
      <c r="G76" s="21">
        <f t="shared" si="3"/>
        <v>554</v>
      </c>
      <c r="H76" s="19">
        <v>10</v>
      </c>
      <c r="I76" s="19">
        <v>577</v>
      </c>
      <c r="J76" s="84">
        <f t="shared" si="2"/>
        <v>0.96013864818024264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>
        <v>9</v>
      </c>
      <c r="E77" s="21">
        <v>319</v>
      </c>
      <c r="F77" s="21">
        <v>0</v>
      </c>
      <c r="G77" s="21">
        <f t="shared" si="3"/>
        <v>328</v>
      </c>
      <c r="H77" s="19">
        <v>3</v>
      </c>
      <c r="I77" s="19">
        <v>235</v>
      </c>
      <c r="J77" s="84">
        <f t="shared" si="2"/>
        <v>1.3957446808510638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>
        <v>8</v>
      </c>
      <c r="E78" s="21">
        <v>67</v>
      </c>
      <c r="F78" s="21">
        <v>0</v>
      </c>
      <c r="G78" s="21">
        <f t="shared" si="3"/>
        <v>75</v>
      </c>
      <c r="H78" s="19">
        <v>7</v>
      </c>
      <c r="I78" s="19">
        <v>74</v>
      </c>
      <c r="J78" s="84">
        <f t="shared" si="2"/>
        <v>1.0135135135135136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>
        <v>10</v>
      </c>
      <c r="E79" s="21">
        <v>67</v>
      </c>
      <c r="F79" s="21">
        <v>0</v>
      </c>
      <c r="G79" s="21">
        <f t="shared" si="3"/>
        <v>77</v>
      </c>
      <c r="H79" s="19">
        <v>3</v>
      </c>
      <c r="I79" s="19">
        <v>73</v>
      </c>
      <c r="J79" s="84">
        <f t="shared" si="2"/>
        <v>1.0547945205479452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>
        <v>1</v>
      </c>
      <c r="E80" s="21">
        <v>5</v>
      </c>
      <c r="F80" s="21">
        <v>1</v>
      </c>
      <c r="G80" s="21">
        <f t="shared" si="3"/>
        <v>7</v>
      </c>
      <c r="H80" s="19">
        <v>1</v>
      </c>
      <c r="I80" s="19">
        <v>5</v>
      </c>
      <c r="J80" s="84">
        <f t="shared" si="2"/>
        <v>1.4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>
        <v>4</v>
      </c>
      <c r="E81" s="21">
        <v>65</v>
      </c>
      <c r="F81" s="21">
        <v>0</v>
      </c>
      <c r="G81" s="21">
        <f t="shared" si="3"/>
        <v>69</v>
      </c>
      <c r="H81" s="19">
        <v>4</v>
      </c>
      <c r="I81" s="19">
        <v>66</v>
      </c>
      <c r="J81" s="84">
        <f t="shared" si="2"/>
        <v>1.0454545454545454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>
        <v>1</v>
      </c>
      <c r="E82" s="21">
        <v>24</v>
      </c>
      <c r="F82" s="21">
        <v>0</v>
      </c>
      <c r="G82" s="21">
        <f t="shared" si="3"/>
        <v>25</v>
      </c>
      <c r="H82" s="19">
        <v>1</v>
      </c>
      <c r="I82" s="19">
        <v>13</v>
      </c>
      <c r="J82" s="84">
        <f t="shared" si="2"/>
        <v>1.9230769230769231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>
        <v>7</v>
      </c>
      <c r="E83" s="21">
        <v>34</v>
      </c>
      <c r="F83" s="21">
        <v>4</v>
      </c>
      <c r="G83" s="21">
        <f t="shared" si="3"/>
        <v>45</v>
      </c>
      <c r="H83" s="19">
        <v>7</v>
      </c>
      <c r="I83" s="19">
        <v>32</v>
      </c>
      <c r="J83" s="84">
        <f t="shared" si="2"/>
        <v>1.40625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>
        <v>33</v>
      </c>
      <c r="E84" s="21">
        <v>305</v>
      </c>
      <c r="F84" s="21">
        <v>0</v>
      </c>
      <c r="G84" s="21">
        <f t="shared" si="3"/>
        <v>338</v>
      </c>
      <c r="H84" s="19">
        <v>21</v>
      </c>
      <c r="I84" s="19">
        <v>132</v>
      </c>
      <c r="J84" s="84">
        <f t="shared" si="2"/>
        <v>2.5606060606060606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>
        <v>9</v>
      </c>
      <c r="E85" s="21">
        <v>78</v>
      </c>
      <c r="F85" s="21">
        <v>0</v>
      </c>
      <c r="G85" s="21">
        <f t="shared" si="3"/>
        <v>87</v>
      </c>
      <c r="H85" s="19">
        <v>8</v>
      </c>
      <c r="I85" s="19">
        <v>68</v>
      </c>
      <c r="J85" s="84">
        <f t="shared" si="2"/>
        <v>1.2794117647058822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14</v>
      </c>
      <c r="E86" s="21">
        <v>168</v>
      </c>
      <c r="F86" s="21">
        <v>0</v>
      </c>
      <c r="G86" s="21">
        <f t="shared" si="3"/>
        <v>182</v>
      </c>
      <c r="H86" s="19">
        <v>12</v>
      </c>
      <c r="I86" s="19">
        <v>91</v>
      </c>
      <c r="J86" s="84">
        <f t="shared" si="2"/>
        <v>2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>
        <v>10</v>
      </c>
      <c r="E87" s="21">
        <v>83</v>
      </c>
      <c r="F87" s="21">
        <v>0</v>
      </c>
      <c r="G87" s="21">
        <f t="shared" si="3"/>
        <v>93</v>
      </c>
      <c r="H87" s="19">
        <v>6</v>
      </c>
      <c r="I87" s="19">
        <v>66</v>
      </c>
      <c r="J87" s="84">
        <f t="shared" si="2"/>
        <v>1.4090909090909092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>
        <v>10</v>
      </c>
      <c r="E88" s="21">
        <v>166</v>
      </c>
      <c r="F88" s="21">
        <v>0</v>
      </c>
      <c r="G88" s="21">
        <f t="shared" si="3"/>
        <v>176</v>
      </c>
      <c r="H88" s="19">
        <v>7</v>
      </c>
      <c r="I88" s="19">
        <v>188</v>
      </c>
      <c r="J88" s="84">
        <f t="shared" si="2"/>
        <v>0.93617021276595747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>
        <v>5</v>
      </c>
      <c r="E89" s="21">
        <v>47</v>
      </c>
      <c r="F89" s="21">
        <v>0</v>
      </c>
      <c r="G89" s="21">
        <f t="shared" si="3"/>
        <v>52</v>
      </c>
      <c r="H89" s="19">
        <v>3</v>
      </c>
      <c r="I89" s="19">
        <v>30</v>
      </c>
      <c r="J89" s="84">
        <f t="shared" si="2"/>
        <v>1.7333333333333334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>
        <v>0</v>
      </c>
      <c r="E90" s="21">
        <v>4</v>
      </c>
      <c r="F90" s="21">
        <v>0</v>
      </c>
      <c r="G90" s="21">
        <f t="shared" si="3"/>
        <v>4</v>
      </c>
      <c r="H90" s="19">
        <v>0</v>
      </c>
      <c r="I90" s="19">
        <v>3</v>
      </c>
      <c r="J90" s="84">
        <f t="shared" si="2"/>
        <v>1.3333333333333333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>
        <v>0</v>
      </c>
      <c r="E91" s="21">
        <v>2</v>
      </c>
      <c r="F91" s="21">
        <v>0</v>
      </c>
      <c r="G91" s="21">
        <f t="shared" si="3"/>
        <v>2</v>
      </c>
      <c r="H91" s="19">
        <v>0</v>
      </c>
      <c r="I91" s="19">
        <v>2</v>
      </c>
      <c r="J91" s="84">
        <f t="shared" si="2"/>
        <v>1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>
        <v>8</v>
      </c>
      <c r="E92" s="21">
        <v>115</v>
      </c>
      <c r="F92" s="21">
        <v>5</v>
      </c>
      <c r="G92" s="21">
        <f t="shared" si="3"/>
        <v>128</v>
      </c>
      <c r="H92" s="19">
        <v>4</v>
      </c>
      <c r="I92" s="19">
        <v>114</v>
      </c>
      <c r="J92" s="84">
        <f t="shared" si="2"/>
        <v>1.1228070175438596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>
        <v>0</v>
      </c>
      <c r="E93" s="21">
        <v>17</v>
      </c>
      <c r="F93" s="21">
        <v>0</v>
      </c>
      <c r="G93" s="21">
        <f t="shared" si="3"/>
        <v>17</v>
      </c>
      <c r="H93" s="19">
        <v>0</v>
      </c>
      <c r="I93" s="19">
        <v>16</v>
      </c>
      <c r="J93" s="84">
        <f t="shared" si="2"/>
        <v>1.0625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>
        <v>10</v>
      </c>
      <c r="E94" s="21">
        <v>92</v>
      </c>
      <c r="F94" s="21">
        <v>0</v>
      </c>
      <c r="G94" s="21">
        <f t="shared" si="3"/>
        <v>102</v>
      </c>
      <c r="H94" s="19">
        <v>5</v>
      </c>
      <c r="I94" s="19">
        <v>98</v>
      </c>
      <c r="J94" s="84">
        <f t="shared" si="2"/>
        <v>1.0408163265306123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>
        <v>5</v>
      </c>
      <c r="E95" s="21">
        <v>116</v>
      </c>
      <c r="F95" s="21">
        <v>0</v>
      </c>
      <c r="G95" s="21">
        <f t="shared" si="3"/>
        <v>121</v>
      </c>
      <c r="H95" s="19">
        <v>0</v>
      </c>
      <c r="I95" s="19">
        <v>112</v>
      </c>
      <c r="J95" s="84">
        <f t="shared" si="2"/>
        <v>1.0803571428571428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>
        <v>4</v>
      </c>
      <c r="E96" s="21">
        <v>95</v>
      </c>
      <c r="F96" s="21">
        <v>0</v>
      </c>
      <c r="G96" s="21">
        <f t="shared" si="3"/>
        <v>99</v>
      </c>
      <c r="H96" s="19">
        <v>4</v>
      </c>
      <c r="I96" s="19">
        <v>91</v>
      </c>
      <c r="J96" s="84">
        <f t="shared" si="2"/>
        <v>1.0879120879120878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>
        <v>115</v>
      </c>
      <c r="E97" s="21">
        <v>12</v>
      </c>
      <c r="F97" s="21">
        <v>0</v>
      </c>
      <c r="G97" s="21">
        <f t="shared" si="3"/>
        <v>127</v>
      </c>
      <c r="H97" s="19">
        <v>1</v>
      </c>
      <c r="I97" s="19">
        <v>110</v>
      </c>
      <c r="J97" s="84">
        <f t="shared" si="2"/>
        <v>1.1545454545454545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>
        <v>1</v>
      </c>
      <c r="E98" s="21">
        <v>46</v>
      </c>
      <c r="F98" s="21">
        <v>0</v>
      </c>
      <c r="G98" s="21">
        <f t="shared" si="3"/>
        <v>47</v>
      </c>
      <c r="H98" s="19">
        <v>0</v>
      </c>
      <c r="I98" s="19">
        <v>39</v>
      </c>
      <c r="J98" s="84">
        <f t="shared" si="2"/>
        <v>1.2051282051282051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>
        <v>10</v>
      </c>
      <c r="E99" s="21">
        <v>159</v>
      </c>
      <c r="F99" s="21">
        <v>0</v>
      </c>
      <c r="G99" s="21">
        <f t="shared" si="3"/>
        <v>169</v>
      </c>
      <c r="H99" s="19">
        <v>1</v>
      </c>
      <c r="I99" s="19">
        <v>177</v>
      </c>
      <c r="J99" s="84">
        <f t="shared" si="2"/>
        <v>0.95480225988700562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>
        <v>17</v>
      </c>
      <c r="E100" s="21">
        <v>324</v>
      </c>
      <c r="F100" s="21">
        <v>0</v>
      </c>
      <c r="G100" s="21">
        <f t="shared" si="3"/>
        <v>341</v>
      </c>
      <c r="H100" s="19">
        <v>16</v>
      </c>
      <c r="I100" s="19">
        <v>311</v>
      </c>
      <c r="J100" s="84">
        <f t="shared" si="2"/>
        <v>1.0964630225080385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>
        <v>6</v>
      </c>
      <c r="E101" s="21">
        <v>35</v>
      </c>
      <c r="F101" s="21">
        <v>0</v>
      </c>
      <c r="G101" s="21">
        <f t="shared" si="3"/>
        <v>41</v>
      </c>
      <c r="H101" s="19">
        <v>4</v>
      </c>
      <c r="I101" s="19">
        <v>40</v>
      </c>
      <c r="J101" s="84">
        <f t="shared" si="2"/>
        <v>1.0249999999999999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>
        <v>28</v>
      </c>
      <c r="E102" s="21">
        <v>343</v>
      </c>
      <c r="F102" s="21">
        <v>0</v>
      </c>
      <c r="G102" s="21">
        <f t="shared" si="3"/>
        <v>371</v>
      </c>
      <c r="H102" s="19">
        <v>19</v>
      </c>
      <c r="I102" s="19">
        <v>383</v>
      </c>
      <c r="J102" s="84">
        <f t="shared" si="2"/>
        <v>0.96866840731070492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>
        <v>10</v>
      </c>
      <c r="E103" s="21">
        <v>132</v>
      </c>
      <c r="F103" s="21">
        <v>0</v>
      </c>
      <c r="G103" s="21">
        <f t="shared" si="3"/>
        <v>142</v>
      </c>
      <c r="H103" s="19">
        <v>10</v>
      </c>
      <c r="I103" s="19">
        <v>114</v>
      </c>
      <c r="J103" s="84">
        <f t="shared" si="2"/>
        <v>1.2456140350877194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>
        <v>9</v>
      </c>
      <c r="E104" s="21">
        <v>112</v>
      </c>
      <c r="F104" s="21">
        <v>3</v>
      </c>
      <c r="G104" s="21">
        <f t="shared" si="3"/>
        <v>124</v>
      </c>
      <c r="H104" s="19">
        <v>5</v>
      </c>
      <c r="I104" s="19">
        <v>125</v>
      </c>
      <c r="J104" s="84">
        <f t="shared" si="2"/>
        <v>0.99199999999999999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>
        <v>12</v>
      </c>
      <c r="E105" s="21">
        <v>128</v>
      </c>
      <c r="F105" s="21">
        <v>0</v>
      </c>
      <c r="G105" s="21">
        <f t="shared" si="3"/>
        <v>140</v>
      </c>
      <c r="H105" s="19">
        <v>7</v>
      </c>
      <c r="I105" s="19">
        <v>129</v>
      </c>
      <c r="J105" s="84">
        <f t="shared" si="2"/>
        <v>1.0852713178294573</v>
      </c>
    </row>
    <row r="106" spans="1:10" x14ac:dyDescent="0.2">
      <c r="A106" s="17" t="s">
        <v>275</v>
      </c>
      <c r="B106" s="18" t="s">
        <v>261</v>
      </c>
      <c r="C106" s="19" t="s">
        <v>276</v>
      </c>
      <c r="D106" s="16">
        <v>21</v>
      </c>
      <c r="E106" s="21">
        <v>400</v>
      </c>
      <c r="F106" s="21">
        <v>11</v>
      </c>
      <c r="G106" s="21">
        <f t="shared" si="3"/>
        <v>432</v>
      </c>
      <c r="H106" s="19">
        <v>8</v>
      </c>
      <c r="I106" s="19">
        <v>427</v>
      </c>
      <c r="J106" s="84">
        <f t="shared" si="2"/>
        <v>1.0117096018735363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>
        <v>23</v>
      </c>
      <c r="E107" s="21">
        <v>318</v>
      </c>
      <c r="F107" s="21">
        <v>1</v>
      </c>
      <c r="G107" s="21">
        <f t="shared" si="3"/>
        <v>342</v>
      </c>
      <c r="H107" s="19">
        <v>12</v>
      </c>
      <c r="I107" s="19">
        <v>341</v>
      </c>
      <c r="J107" s="84">
        <f t="shared" si="2"/>
        <v>1.0029325513196481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>
        <v>4</v>
      </c>
      <c r="E108" s="21">
        <v>20</v>
      </c>
      <c r="F108" s="21">
        <v>0</v>
      </c>
      <c r="G108" s="21">
        <f t="shared" si="3"/>
        <v>24</v>
      </c>
      <c r="H108" s="19">
        <v>0</v>
      </c>
      <c r="I108" s="19">
        <v>24</v>
      </c>
      <c r="J108" s="84">
        <f t="shared" si="2"/>
        <v>1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>
        <v>3</v>
      </c>
      <c r="E109" s="21">
        <v>92</v>
      </c>
      <c r="F109" s="21">
        <v>0</v>
      </c>
      <c r="G109" s="21">
        <f t="shared" si="3"/>
        <v>95</v>
      </c>
      <c r="H109" s="19">
        <v>3</v>
      </c>
      <c r="I109" s="19">
        <v>88</v>
      </c>
      <c r="J109" s="84">
        <f t="shared" si="2"/>
        <v>1.0795454545454546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>
        <v>14</v>
      </c>
      <c r="E110" s="21">
        <v>105</v>
      </c>
      <c r="F110" s="21">
        <v>0</v>
      </c>
      <c r="G110" s="21">
        <f t="shared" si="3"/>
        <v>119</v>
      </c>
      <c r="H110" s="19">
        <v>10</v>
      </c>
      <c r="I110" s="19">
        <v>122</v>
      </c>
      <c r="J110" s="84">
        <f t="shared" si="2"/>
        <v>0.97540983606557374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>
        <v>6</v>
      </c>
      <c r="E111" s="21">
        <v>46</v>
      </c>
      <c r="F111" s="21">
        <v>2</v>
      </c>
      <c r="G111" s="21">
        <f t="shared" si="3"/>
        <v>54</v>
      </c>
      <c r="H111" s="19">
        <v>2</v>
      </c>
      <c r="I111" s="19">
        <v>67</v>
      </c>
      <c r="J111" s="84">
        <f t="shared" si="2"/>
        <v>0.80597014925373134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>
        <v>15</v>
      </c>
      <c r="E112" s="21">
        <v>54</v>
      </c>
      <c r="F112" s="21">
        <v>0</v>
      </c>
      <c r="G112" s="21">
        <f t="shared" si="3"/>
        <v>69</v>
      </c>
      <c r="H112" s="19">
        <v>0</v>
      </c>
      <c r="I112" s="19">
        <v>47</v>
      </c>
      <c r="J112" s="84">
        <f t="shared" si="2"/>
        <v>1.4680851063829787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>
        <v>17</v>
      </c>
      <c r="E113" s="21">
        <v>78</v>
      </c>
      <c r="F113" s="21">
        <v>6</v>
      </c>
      <c r="G113" s="21">
        <f t="shared" si="3"/>
        <v>101</v>
      </c>
      <c r="H113" s="19">
        <v>6</v>
      </c>
      <c r="I113" s="19">
        <v>101</v>
      </c>
      <c r="J113" s="84">
        <f t="shared" si="2"/>
        <v>1</v>
      </c>
      <c r="L113" s="16" t="s">
        <v>509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>
        <v>2</v>
      </c>
      <c r="E114" s="21">
        <v>8</v>
      </c>
      <c r="F114" s="21">
        <v>0</v>
      </c>
      <c r="G114" s="21">
        <f t="shared" si="3"/>
        <v>10</v>
      </c>
      <c r="H114" s="19">
        <v>2</v>
      </c>
      <c r="I114" s="19">
        <v>9</v>
      </c>
      <c r="J114" s="84">
        <f t="shared" si="2"/>
        <v>1.1111111111111112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>
        <v>3</v>
      </c>
      <c r="E115" s="21">
        <v>15</v>
      </c>
      <c r="F115" s="21">
        <v>0</v>
      </c>
      <c r="G115" s="21">
        <f t="shared" si="3"/>
        <v>18</v>
      </c>
      <c r="H115" s="19">
        <v>1</v>
      </c>
      <c r="I115" s="19">
        <v>17</v>
      </c>
      <c r="J115" s="84">
        <f t="shared" si="2"/>
        <v>1.0588235294117647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>
        <v>4</v>
      </c>
      <c r="E116" s="26">
        <v>41</v>
      </c>
      <c r="F116" s="26">
        <v>0</v>
      </c>
      <c r="G116" s="26">
        <f t="shared" si="3"/>
        <v>45</v>
      </c>
      <c r="H116" s="27">
        <v>2</v>
      </c>
      <c r="I116" s="27">
        <v>49</v>
      </c>
      <c r="J116" s="85">
        <f>G116/I116</f>
        <v>0.91836734693877553</v>
      </c>
      <c r="N116" s="16" t="s">
        <v>503</v>
      </c>
    </row>
    <row r="117" spans="1:14" ht="13.5" thickTop="1" x14ac:dyDescent="0.2">
      <c r="A117" s="29" t="s">
        <v>300</v>
      </c>
      <c r="B117" s="21"/>
      <c r="C117" s="19"/>
      <c r="D117" s="20">
        <f>SUM(D3:D116)</f>
        <v>1100</v>
      </c>
      <c r="E117" s="21">
        <f>SUM(E3:E116)</f>
        <v>12516</v>
      </c>
      <c r="F117" s="21">
        <f>SUM(F3:F116)</f>
        <v>56</v>
      </c>
      <c r="G117" s="21">
        <f t="shared" si="3"/>
        <v>13672</v>
      </c>
      <c r="H117" s="90">
        <f>SUM(H3:H116)</f>
        <v>661</v>
      </c>
      <c r="I117" s="90">
        <f>SUM(I3:I116)</f>
        <v>11420</v>
      </c>
      <c r="J117" s="88">
        <f>G117/I117</f>
        <v>1.1971978984238179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30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42933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462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501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503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36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42964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462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501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503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36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42995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462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501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503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27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43025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462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501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503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24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43056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462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501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503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27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43086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462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501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503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6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D3" sqref="D3"/>
    </sheetView>
  </sheetViews>
  <sheetFormatPr defaultColWidth="5.7109375" defaultRowHeight="12.75" x14ac:dyDescent="0.2"/>
  <cols>
    <col min="1" max="1" width="6.7109375" style="74" customWidth="1"/>
    <col min="2" max="2" width="11.28515625" style="52" bestFit="1" customWidth="1"/>
    <col min="3" max="3" width="26.42578125" style="52" bestFit="1" customWidth="1"/>
    <col min="4" max="4" width="7.7109375" style="52" customWidth="1"/>
    <col min="5" max="5" width="7" style="52" customWidth="1"/>
    <col min="6" max="6" width="7.140625" style="52" customWidth="1"/>
    <col min="7" max="7" width="6.85546875" style="52" customWidth="1"/>
    <col min="8" max="8" width="6.85546875" style="52" bestFit="1" customWidth="1"/>
    <col min="9" max="9" width="7" style="52" bestFit="1" customWidth="1"/>
    <col min="10" max="10" width="6.85546875" style="52" customWidth="1"/>
    <col min="11" max="11" width="6.7109375" style="52" customWidth="1"/>
    <col min="12" max="12" width="6.85546875" style="52" customWidth="1"/>
    <col min="13" max="13" width="7.28515625" style="52" customWidth="1"/>
    <col min="14" max="14" width="7.42578125" style="52" customWidth="1"/>
    <col min="15" max="15" width="8.5703125" style="52" customWidth="1"/>
    <col min="16" max="16" width="8.140625" style="71" customWidth="1"/>
    <col min="17" max="16384" width="5.7109375" style="52"/>
  </cols>
  <sheetData>
    <row r="1" spans="1:17" s="43" customFormat="1" x14ac:dyDescent="0.2">
      <c r="A1" s="39"/>
      <c r="B1" s="40"/>
      <c r="C1" s="41"/>
      <c r="D1" s="95" t="s">
        <v>306</v>
      </c>
      <c r="E1" s="96"/>
      <c r="F1" s="96"/>
      <c r="G1" s="96"/>
      <c r="H1" s="96"/>
      <c r="I1" s="96"/>
      <c r="J1" s="96"/>
      <c r="K1" s="96"/>
      <c r="L1" s="96"/>
      <c r="M1" s="96"/>
      <c r="N1" s="96"/>
      <c r="O1" s="97"/>
      <c r="P1" s="42" t="s">
        <v>307</v>
      </c>
    </row>
    <row r="2" spans="1:17" x14ac:dyDescent="0.2">
      <c r="A2" s="44" t="s">
        <v>0</v>
      </c>
      <c r="B2" s="45" t="s">
        <v>1</v>
      </c>
      <c r="C2" s="46" t="s">
        <v>2</v>
      </c>
      <c r="D2" s="47">
        <v>42749</v>
      </c>
      <c r="E2" s="48">
        <v>42780</v>
      </c>
      <c r="F2" s="49">
        <v>42809</v>
      </c>
      <c r="G2" s="49">
        <v>42838</v>
      </c>
      <c r="H2" s="49">
        <v>42867</v>
      </c>
      <c r="I2" s="49">
        <v>42896</v>
      </c>
      <c r="J2" s="49">
        <v>42925</v>
      </c>
      <c r="K2" s="49">
        <v>42954</v>
      </c>
      <c r="L2" s="49">
        <v>42983</v>
      </c>
      <c r="M2" s="49">
        <v>43012</v>
      </c>
      <c r="N2" s="49">
        <v>43041</v>
      </c>
      <c r="O2" s="50">
        <v>43085</v>
      </c>
      <c r="P2" s="51" t="s">
        <v>308</v>
      </c>
    </row>
    <row r="3" spans="1:17" x14ac:dyDescent="0.2">
      <c r="A3" s="53" t="s">
        <v>8</v>
      </c>
      <c r="B3" s="54" t="s">
        <v>9</v>
      </c>
      <c r="C3" s="55" t="s">
        <v>10</v>
      </c>
      <c r="D3" s="86">
        <f>Jan!J3</f>
        <v>1.6285714285714286</v>
      </c>
      <c r="E3" s="92">
        <f>Feb!J3</f>
        <v>1.9189189189189189</v>
      </c>
      <c r="F3" s="92">
        <f>Mar!J3</f>
        <v>1.7380952380952381</v>
      </c>
      <c r="G3" s="92"/>
      <c r="H3" s="92"/>
      <c r="I3" s="56"/>
      <c r="J3" s="56"/>
      <c r="K3" s="56"/>
      <c r="L3" s="56"/>
      <c r="M3" s="56"/>
      <c r="N3" s="56"/>
      <c r="O3" s="56"/>
      <c r="P3" s="87">
        <f>(Jan!G3+Feb!G3+Mar!G3)/(Jan!I3+Feb!I3+Mar!I3)</f>
        <v>1.763157894736842</v>
      </c>
      <c r="Q3" s="57"/>
    </row>
    <row r="4" spans="1:17" x14ac:dyDescent="0.2">
      <c r="A4" s="53" t="s">
        <v>11</v>
      </c>
      <c r="B4" s="54" t="s">
        <v>12</v>
      </c>
      <c r="C4" s="58" t="s">
        <v>13</v>
      </c>
      <c r="D4" s="86">
        <f>Jan!J4</f>
        <v>1.3333333333333333</v>
      </c>
      <c r="E4" s="92">
        <f>Feb!J4</f>
        <v>1.5</v>
      </c>
      <c r="F4" s="92">
        <f>Mar!J4</f>
        <v>1.5714285714285714</v>
      </c>
      <c r="G4" s="92"/>
      <c r="H4" s="92"/>
      <c r="I4" s="56"/>
      <c r="J4" s="56"/>
      <c r="K4" s="56"/>
      <c r="L4" s="56"/>
      <c r="M4" s="56"/>
      <c r="N4" s="56"/>
      <c r="O4" s="56"/>
      <c r="P4" s="87">
        <f>(Jan!G4+Feb!G4+Mar!G4)/(Jan!I4+Feb!I4+Mar!I4)</f>
        <v>1.5</v>
      </c>
    </row>
    <row r="5" spans="1:17" x14ac:dyDescent="0.2">
      <c r="A5" s="53" t="s">
        <v>14</v>
      </c>
      <c r="B5" s="54" t="s">
        <v>15</v>
      </c>
      <c r="C5" s="55" t="s">
        <v>15</v>
      </c>
      <c r="D5" s="86">
        <f>Jan!J5</f>
        <v>1</v>
      </c>
      <c r="E5" s="92">
        <f>Feb!J5</f>
        <v>0.967741935483871</v>
      </c>
      <c r="F5" s="92">
        <f>Mar!J5</f>
        <v>1.1935483870967742</v>
      </c>
      <c r="G5" s="92"/>
      <c r="H5" s="92"/>
      <c r="I5" s="56"/>
      <c r="J5" s="56"/>
      <c r="K5" s="56"/>
      <c r="L5" s="56"/>
      <c r="M5" s="56"/>
      <c r="N5" s="56"/>
      <c r="O5" s="56"/>
      <c r="P5" s="87">
        <f>(Jan!G5+Feb!G5+Mar!G5)/(Jan!I5+Feb!I5+Mar!I5)</f>
        <v>1.0476190476190477</v>
      </c>
    </row>
    <row r="6" spans="1:17" x14ac:dyDescent="0.2">
      <c r="A6" s="53" t="s">
        <v>16</v>
      </c>
      <c r="B6" s="54" t="s">
        <v>17</v>
      </c>
      <c r="C6" s="55" t="s">
        <v>17</v>
      </c>
      <c r="D6" s="86">
        <f>Jan!J6</f>
        <v>1.1428571428571428</v>
      </c>
      <c r="E6" s="92">
        <f>Feb!J6</f>
        <v>0.9</v>
      </c>
      <c r="F6" s="92">
        <f>Mar!J6</f>
        <v>1.0833333333333333</v>
      </c>
      <c r="G6" s="92"/>
      <c r="H6" s="92"/>
      <c r="I6" s="56"/>
      <c r="J6" s="56"/>
      <c r="K6" s="56"/>
      <c r="L6" s="56"/>
      <c r="M6" s="56"/>
      <c r="N6" s="56"/>
      <c r="O6" s="56"/>
      <c r="P6" s="87">
        <f>(Jan!G6+Feb!G6+Mar!G6)/(Jan!I6+Feb!I6+Mar!I6)</f>
        <v>1.0344827586206897</v>
      </c>
    </row>
    <row r="7" spans="1:17" x14ac:dyDescent="0.2">
      <c r="A7" s="53" t="s">
        <v>18</v>
      </c>
      <c r="B7" s="54" t="s">
        <v>19</v>
      </c>
      <c r="C7" s="55" t="s">
        <v>20</v>
      </c>
      <c r="D7" s="86">
        <f>Jan!J7</f>
        <v>2.5</v>
      </c>
      <c r="E7" s="92">
        <f>Feb!J7</f>
        <v>2.6153846153846154</v>
      </c>
      <c r="F7" s="92">
        <f>Mar!J7</f>
        <v>1.8387096774193548</v>
      </c>
      <c r="G7" s="92"/>
      <c r="H7" s="92"/>
      <c r="I7" s="56"/>
      <c r="J7" s="56"/>
      <c r="K7" s="56"/>
      <c r="L7" s="56"/>
      <c r="M7" s="56"/>
      <c r="N7" s="56"/>
      <c r="O7" s="56"/>
      <c r="P7" s="87">
        <f>(Jan!G7+Feb!G7+Mar!G7)/(Jan!I7+Feb!I7+Mar!I7)</f>
        <v>2.2891566265060241</v>
      </c>
    </row>
    <row r="8" spans="1:17" x14ac:dyDescent="0.2">
      <c r="A8" s="53" t="s">
        <v>21</v>
      </c>
      <c r="B8" s="54" t="s">
        <v>19</v>
      </c>
      <c r="C8" s="55" t="s">
        <v>22</v>
      </c>
      <c r="D8" s="86">
        <f>Jan!J8</f>
        <v>1.5</v>
      </c>
      <c r="E8" s="92">
        <f>Feb!J8</f>
        <v>1.5166666666666666</v>
      </c>
      <c r="F8" s="92">
        <f>Mar!J8</f>
        <v>1.174757281553398</v>
      </c>
      <c r="G8" s="92"/>
      <c r="H8" s="92"/>
      <c r="I8" s="56"/>
      <c r="J8" s="56"/>
      <c r="K8" s="56"/>
      <c r="L8" s="56"/>
      <c r="M8" s="56"/>
      <c r="N8" s="56"/>
      <c r="O8" s="56"/>
      <c r="P8" s="87">
        <f>(Jan!G8+Feb!G8+Mar!G8)/(Jan!I8+Feb!I8+Mar!I8)</f>
        <v>1.3640167364016735</v>
      </c>
    </row>
    <row r="9" spans="1:17" x14ac:dyDescent="0.2">
      <c r="A9" s="53" t="s">
        <v>23</v>
      </c>
      <c r="B9" s="54" t="s">
        <v>24</v>
      </c>
      <c r="C9" s="55" t="s">
        <v>25</v>
      </c>
      <c r="D9" s="86">
        <f>Jan!J9</f>
        <v>2.5454545454545454</v>
      </c>
      <c r="E9" s="92">
        <f>Feb!J9</f>
        <v>1.8378378378378379</v>
      </c>
      <c r="F9" s="92">
        <f>Mar!J9</f>
        <v>1.7924528301886793</v>
      </c>
      <c r="G9" s="92"/>
      <c r="H9" s="92"/>
      <c r="I9" s="56"/>
      <c r="J9" s="56"/>
      <c r="K9" s="56"/>
      <c r="L9" s="56"/>
      <c r="M9" s="56"/>
      <c r="N9" s="56"/>
      <c r="O9" s="56"/>
      <c r="P9" s="87">
        <f>(Jan!G9+Feb!G9+Mar!G9)/(Jan!I9+Feb!I9+Mar!I9)</f>
        <v>2.0896551724137931</v>
      </c>
    </row>
    <row r="10" spans="1:17" x14ac:dyDescent="0.2">
      <c r="A10" s="53" t="s">
        <v>26</v>
      </c>
      <c r="B10" s="54" t="s">
        <v>27</v>
      </c>
      <c r="C10" s="55" t="s">
        <v>28</v>
      </c>
      <c r="D10" s="86">
        <f>Jan!J10</f>
        <v>1.0135135135135136</v>
      </c>
      <c r="E10" s="92">
        <f>Feb!J10</f>
        <v>0.91156462585034015</v>
      </c>
      <c r="F10" s="92">
        <f>Mar!J10</f>
        <v>0.64516129032258063</v>
      </c>
      <c r="G10" s="92"/>
      <c r="H10" s="92"/>
      <c r="I10" s="56"/>
      <c r="J10" s="56"/>
      <c r="K10" s="56"/>
      <c r="L10" s="56"/>
      <c r="M10" s="56"/>
      <c r="N10" s="56"/>
      <c r="O10" s="56"/>
      <c r="P10" s="87">
        <f>(Jan!G10+Feb!G10+Mar!G10)/(Jan!I10+Feb!I10+Mar!I10)</f>
        <v>0.85333333333333339</v>
      </c>
    </row>
    <row r="11" spans="1:17" x14ac:dyDescent="0.2">
      <c r="A11" s="53" t="s">
        <v>29</v>
      </c>
      <c r="B11" s="54" t="s">
        <v>30</v>
      </c>
      <c r="C11" s="55" t="s">
        <v>31</v>
      </c>
      <c r="D11" s="86">
        <f>Jan!J11</f>
        <v>0.96551724137931039</v>
      </c>
      <c r="E11" s="92">
        <f>Feb!J11</f>
        <v>1.0789473684210527</v>
      </c>
      <c r="F11" s="92">
        <f>Mar!J11</f>
        <v>1.1142857142857143</v>
      </c>
      <c r="G11" s="92"/>
      <c r="H11" s="92"/>
      <c r="I11" s="56"/>
      <c r="J11" s="56"/>
      <c r="K11" s="56"/>
      <c r="L11" s="56"/>
      <c r="M11" s="56"/>
      <c r="N11" s="56"/>
      <c r="O11" s="56"/>
      <c r="P11" s="87">
        <f>(Jan!G11+Feb!G11+Mar!G11)/(Jan!I11+Feb!I11+Mar!I11)</f>
        <v>1.0588235294117647</v>
      </c>
    </row>
    <row r="12" spans="1:17" x14ac:dyDescent="0.2">
      <c r="A12" s="53" t="s">
        <v>32</v>
      </c>
      <c r="B12" s="54" t="s">
        <v>33</v>
      </c>
      <c r="C12" s="55" t="s">
        <v>34</v>
      </c>
      <c r="D12" s="86">
        <f>Jan!J12</f>
        <v>2.6883116883116882</v>
      </c>
      <c r="E12" s="92">
        <f>Feb!J12</f>
        <v>2.9827586206896552</v>
      </c>
      <c r="F12" s="92">
        <f>Mar!J12</f>
        <v>2.6266666666666665</v>
      </c>
      <c r="G12" s="92"/>
      <c r="H12" s="92"/>
      <c r="I12" s="56"/>
      <c r="J12" s="56"/>
      <c r="K12" s="56"/>
      <c r="L12" s="56"/>
      <c r="M12" s="56"/>
      <c r="N12" s="56"/>
      <c r="O12" s="56"/>
      <c r="P12" s="87">
        <f>(Jan!G12+Feb!G12+Mar!G12)/(Jan!I12+Feb!I12+Mar!I12)</f>
        <v>2.7476190476190476</v>
      </c>
    </row>
    <row r="13" spans="1:17" x14ac:dyDescent="0.2">
      <c r="A13" s="53" t="s">
        <v>35</v>
      </c>
      <c r="B13" s="54" t="s">
        <v>33</v>
      </c>
      <c r="C13" s="55" t="s">
        <v>36</v>
      </c>
      <c r="D13" s="86">
        <f>Jan!J13</f>
        <v>1.506726457399103</v>
      </c>
      <c r="E13" s="92">
        <f>Feb!J13</f>
        <v>1.4628571428571429</v>
      </c>
      <c r="F13" s="92">
        <f>Mar!J13</f>
        <v>1.78</v>
      </c>
      <c r="G13" s="92"/>
      <c r="H13" s="92"/>
      <c r="I13" s="56"/>
      <c r="J13" s="56"/>
      <c r="K13" s="56"/>
      <c r="L13" s="56"/>
      <c r="M13" s="56"/>
      <c r="N13" s="56"/>
      <c r="O13" s="56"/>
      <c r="P13" s="87">
        <f>(Jan!G13+Feb!G13+Mar!G13)/(Jan!I13+Feb!I13+Mar!I13)</f>
        <v>1.5852842809364549</v>
      </c>
    </row>
    <row r="14" spans="1:17" x14ac:dyDescent="0.2">
      <c r="A14" s="53" t="s">
        <v>37</v>
      </c>
      <c r="B14" s="54" t="s">
        <v>38</v>
      </c>
      <c r="C14" s="55" t="s">
        <v>39</v>
      </c>
      <c r="D14" s="86">
        <f>Jan!J14</f>
        <v>1.1777777777777778</v>
      </c>
      <c r="E14" s="92">
        <f>Feb!J14</f>
        <v>1.8769230769230769</v>
      </c>
      <c r="F14" s="92">
        <f>Mar!J14</f>
        <v>1.7411764705882353</v>
      </c>
      <c r="G14" s="92"/>
      <c r="H14" s="92"/>
      <c r="I14" s="56"/>
      <c r="J14" s="56"/>
      <c r="K14" s="56"/>
      <c r="L14" s="56"/>
      <c r="M14" s="56"/>
      <c r="N14" s="56"/>
      <c r="O14" s="56"/>
      <c r="P14" s="87">
        <f>(Jan!G14+Feb!G14+Mar!G14)/(Jan!I14+Feb!I14+Mar!I14)</f>
        <v>1.5666666666666667</v>
      </c>
    </row>
    <row r="15" spans="1:17" x14ac:dyDescent="0.2">
      <c r="A15" s="53" t="s">
        <v>40</v>
      </c>
      <c r="B15" s="54" t="s">
        <v>38</v>
      </c>
      <c r="C15" s="55" t="s">
        <v>41</v>
      </c>
      <c r="D15" s="86">
        <f>Jan!J15</f>
        <v>1</v>
      </c>
      <c r="E15" s="92">
        <f>Feb!J15</f>
        <v>1.1428571428571428</v>
      </c>
      <c r="F15" s="92">
        <f>Mar!J15</f>
        <v>1.0454545454545454</v>
      </c>
      <c r="G15" s="92"/>
      <c r="H15" s="92"/>
      <c r="I15" s="56"/>
      <c r="J15" s="56"/>
      <c r="K15" s="56"/>
      <c r="L15" s="56"/>
      <c r="M15" s="56"/>
      <c r="N15" s="56"/>
      <c r="O15" s="56"/>
      <c r="P15" s="87">
        <f>(Jan!G15+Feb!G15+Mar!G15)/(Jan!I15+Feb!I15+Mar!I15)</f>
        <v>1.0576923076923077</v>
      </c>
    </row>
    <row r="16" spans="1:17" x14ac:dyDescent="0.2">
      <c r="A16" s="53" t="s">
        <v>42</v>
      </c>
      <c r="B16" s="54" t="s">
        <v>43</v>
      </c>
      <c r="C16" s="55" t="s">
        <v>44</v>
      </c>
      <c r="D16" s="86">
        <f>Jan!J16</f>
        <v>1.1044776119402986</v>
      </c>
      <c r="E16" s="92">
        <f>Feb!J16</f>
        <v>1.0408163265306123</v>
      </c>
      <c r="F16" s="92">
        <f>Mar!J16</f>
        <v>1.1509433962264151</v>
      </c>
      <c r="G16" s="92"/>
      <c r="H16" s="92"/>
      <c r="I16" s="56"/>
      <c r="J16" s="56"/>
      <c r="K16" s="56"/>
      <c r="L16" s="56"/>
      <c r="M16" s="56"/>
      <c r="N16" s="56"/>
      <c r="O16" s="56"/>
      <c r="P16" s="87">
        <f>(Jan!G16+Feb!G16+Mar!G16)/(Jan!I16+Feb!I16+Mar!I16)</f>
        <v>1.1005917159763314</v>
      </c>
    </row>
    <row r="17" spans="1:16" x14ac:dyDescent="0.2">
      <c r="A17" s="53" t="s">
        <v>45</v>
      </c>
      <c r="B17" s="54" t="s">
        <v>46</v>
      </c>
      <c r="C17" s="55" t="s">
        <v>47</v>
      </c>
      <c r="D17" s="86">
        <f>Jan!J17</f>
        <v>1.6923076923076923</v>
      </c>
      <c r="E17" s="92">
        <f>Feb!J17</f>
        <v>1.1000000000000001</v>
      </c>
      <c r="F17" s="92">
        <f>Mar!J17</f>
        <v>1.8163265306122449</v>
      </c>
      <c r="G17" s="92"/>
      <c r="H17" s="92"/>
      <c r="I17" s="56"/>
      <c r="J17" s="56"/>
      <c r="K17" s="56"/>
      <c r="L17" s="56"/>
      <c r="M17" s="56"/>
      <c r="N17" s="56"/>
      <c r="O17" s="56"/>
      <c r="P17" s="87">
        <f>(Jan!G17+Feb!G17+Mar!G17)/(Jan!I17+Feb!I17+Mar!I17)</f>
        <v>1.5093167701863355</v>
      </c>
    </row>
    <row r="18" spans="1:16" x14ac:dyDescent="0.2">
      <c r="A18" s="53" t="s">
        <v>48</v>
      </c>
      <c r="B18" s="54" t="s">
        <v>49</v>
      </c>
      <c r="C18" s="55" t="s">
        <v>50</v>
      </c>
      <c r="D18" s="86">
        <f>Jan!J18</f>
        <v>1.3333333333333333</v>
      </c>
      <c r="E18" s="92">
        <f>Feb!J18</f>
        <v>1.2</v>
      </c>
      <c r="F18" s="92">
        <f>Mar!J18</f>
        <v>1</v>
      </c>
      <c r="G18" s="92"/>
      <c r="H18" s="92"/>
      <c r="I18" s="56"/>
      <c r="J18" s="56"/>
      <c r="K18" s="56"/>
      <c r="L18" s="56"/>
      <c r="M18" s="56"/>
      <c r="N18" s="56"/>
      <c r="O18" s="56"/>
      <c r="P18" s="87">
        <f>(Jan!G18+Feb!G18+Mar!G18)/(Jan!I18+Feb!I18+Mar!I18)</f>
        <v>1.1333333333333333</v>
      </c>
    </row>
    <row r="19" spans="1:16" x14ac:dyDescent="0.2">
      <c r="A19" s="53" t="s">
        <v>51</v>
      </c>
      <c r="B19" s="54" t="s">
        <v>52</v>
      </c>
      <c r="C19" s="55" t="s">
        <v>53</v>
      </c>
      <c r="D19" s="86">
        <f>Jan!J19</f>
        <v>1.1176470588235294</v>
      </c>
      <c r="E19" s="92">
        <f>Feb!J19</f>
        <v>1.0993150684931507</v>
      </c>
      <c r="F19" s="92">
        <f>Mar!J19</f>
        <v>1.0821529745042493</v>
      </c>
      <c r="G19" s="92"/>
      <c r="H19" s="92"/>
      <c r="I19" s="56"/>
      <c r="J19" s="56"/>
      <c r="K19" s="56"/>
      <c r="L19" s="56"/>
      <c r="M19" s="56"/>
      <c r="N19" s="56"/>
      <c r="O19" s="56"/>
      <c r="P19" s="87">
        <f>(Jan!G19+Feb!G19+Mar!G19)/(Jan!I19+Feb!I19+Mar!I19)</f>
        <v>1.0988433228180863</v>
      </c>
    </row>
    <row r="20" spans="1:16" x14ac:dyDescent="0.2">
      <c r="A20" s="53" t="s">
        <v>54</v>
      </c>
      <c r="B20" s="54" t="s">
        <v>52</v>
      </c>
      <c r="C20" s="55" t="s">
        <v>55</v>
      </c>
      <c r="D20" s="86">
        <f>Jan!J20</f>
        <v>0.83417085427135673</v>
      </c>
      <c r="E20" s="92">
        <f>Feb!J20</f>
        <v>0.91542288557213936</v>
      </c>
      <c r="F20" s="92">
        <f>Mar!J20</f>
        <v>0.91902834008097167</v>
      </c>
      <c r="G20" s="92"/>
      <c r="H20" s="92"/>
      <c r="I20" s="56"/>
      <c r="J20" s="56"/>
      <c r="K20" s="56"/>
      <c r="L20" s="56"/>
      <c r="M20" s="56"/>
      <c r="N20" s="56"/>
      <c r="O20" s="56"/>
      <c r="P20" s="87">
        <f>(Jan!G20+Feb!G20+Mar!G20)/(Jan!I20+Feb!I20+Mar!I20)</f>
        <v>0.89180834621329208</v>
      </c>
    </row>
    <row r="21" spans="1:16" x14ac:dyDescent="0.2">
      <c r="A21" s="53" t="s">
        <v>56</v>
      </c>
      <c r="B21" s="54" t="s">
        <v>57</v>
      </c>
      <c r="C21" s="55" t="s">
        <v>58</v>
      </c>
      <c r="D21" s="86">
        <f>Jan!J21</f>
        <v>1.0714285714285714</v>
      </c>
      <c r="E21" s="92">
        <f>Feb!J21</f>
        <v>0.875</v>
      </c>
      <c r="F21" s="92">
        <f>Mar!J21</f>
        <v>0.93333333333333335</v>
      </c>
      <c r="G21" s="92"/>
      <c r="H21" s="92"/>
      <c r="I21" s="56"/>
      <c r="J21" s="56"/>
      <c r="K21" s="56"/>
      <c r="L21" s="56"/>
      <c r="M21" s="56"/>
      <c r="N21" s="56"/>
      <c r="O21" s="56"/>
      <c r="P21" s="87">
        <f>(Jan!G21+Feb!G21+Mar!G21)/(Jan!I21+Feb!I21+Mar!I21)</f>
        <v>0.9555555555555556</v>
      </c>
    </row>
    <row r="22" spans="1:16" x14ac:dyDescent="0.2">
      <c r="A22" s="53" t="s">
        <v>59</v>
      </c>
      <c r="B22" s="54" t="s">
        <v>60</v>
      </c>
      <c r="C22" s="55" t="s">
        <v>61</v>
      </c>
      <c r="D22" s="86">
        <f>Jan!J22</f>
        <v>1.6832917705735662</v>
      </c>
      <c r="E22" s="92">
        <f>Feb!J22</f>
        <v>1.7204819277108434</v>
      </c>
      <c r="F22" s="92">
        <f>Mar!J22</f>
        <v>1.7832618025751072</v>
      </c>
      <c r="G22" s="92"/>
      <c r="H22" s="92"/>
      <c r="I22" s="56"/>
      <c r="J22" s="56"/>
      <c r="K22" s="56"/>
      <c r="L22" s="56"/>
      <c r="M22" s="56"/>
      <c r="N22" s="56"/>
      <c r="O22" s="56"/>
      <c r="P22" s="87">
        <f>(Jan!G22+Feb!G22+Mar!G22)/(Jan!I22+Feb!I22+Mar!I22)</f>
        <v>1.7316692667706708</v>
      </c>
    </row>
    <row r="23" spans="1:16" x14ac:dyDescent="0.2">
      <c r="A23" s="53" t="s">
        <v>62</v>
      </c>
      <c r="B23" s="54" t="s">
        <v>63</v>
      </c>
      <c r="C23" s="55" t="s">
        <v>64</v>
      </c>
      <c r="D23" s="86">
        <f>Jan!J23</f>
        <v>1.173913043478261</v>
      </c>
      <c r="E23" s="92">
        <f>Feb!J23</f>
        <v>1.0588235294117647</v>
      </c>
      <c r="F23" s="92">
        <f>Mar!J23</f>
        <v>1.04</v>
      </c>
      <c r="G23" s="92"/>
      <c r="H23" s="92"/>
      <c r="I23" s="56"/>
      <c r="J23" s="56"/>
      <c r="K23" s="56"/>
      <c r="L23" s="56"/>
      <c r="M23" s="56"/>
      <c r="N23" s="56"/>
      <c r="O23" s="56"/>
      <c r="P23" s="87">
        <f>(Jan!G23+Feb!G23+Mar!G23)/(Jan!I23+Feb!I23+Mar!I23)</f>
        <v>1.0923076923076922</v>
      </c>
    </row>
    <row r="24" spans="1:16" x14ac:dyDescent="0.2">
      <c r="A24" s="53" t="s">
        <v>65</v>
      </c>
      <c r="B24" s="54" t="s">
        <v>66</v>
      </c>
      <c r="C24" s="55" t="s">
        <v>67</v>
      </c>
      <c r="D24" s="86">
        <f>Jan!J24</f>
        <v>1.04</v>
      </c>
      <c r="E24" s="92">
        <f>Feb!J24</f>
        <v>1.0714285714285714</v>
      </c>
      <c r="F24" s="92">
        <f>Mar!J24</f>
        <v>1.1489361702127661</v>
      </c>
      <c r="G24" s="92"/>
      <c r="H24" s="92"/>
      <c r="I24" s="56"/>
      <c r="J24" s="56"/>
      <c r="K24" s="56"/>
      <c r="L24" s="56"/>
      <c r="M24" s="56"/>
      <c r="N24" s="56"/>
      <c r="O24" s="56"/>
      <c r="P24" s="87">
        <f>(Jan!G24+Feb!G24+Mar!G24)/(Jan!I24+Feb!I24+Mar!I24)</f>
        <v>1.0863309352517985</v>
      </c>
    </row>
    <row r="25" spans="1:16" x14ac:dyDescent="0.2">
      <c r="A25" s="53" t="s">
        <v>68</v>
      </c>
      <c r="B25" s="54" t="s">
        <v>69</v>
      </c>
      <c r="C25" s="55" t="s">
        <v>70</v>
      </c>
      <c r="D25" s="86">
        <f>Jan!J25</f>
        <v>1.1052631578947369</v>
      </c>
      <c r="E25" s="92">
        <f>Feb!J25</f>
        <v>1.034965034965035</v>
      </c>
      <c r="F25" s="92">
        <f>Mar!J25</f>
        <v>1.0457142857142858</v>
      </c>
      <c r="G25" s="92"/>
      <c r="H25" s="92"/>
      <c r="I25" s="56"/>
      <c r="J25" s="56"/>
      <c r="K25" s="56"/>
      <c r="L25" s="56"/>
      <c r="M25" s="56"/>
      <c r="N25" s="56"/>
      <c r="O25" s="56"/>
      <c r="P25" s="87">
        <f>(Jan!G25+Feb!G25+Mar!G25)/(Jan!I25+Feb!I25+Mar!I25)</f>
        <v>1.0617021276595744</v>
      </c>
    </row>
    <row r="26" spans="1:16" x14ac:dyDescent="0.2">
      <c r="A26" s="53" t="s">
        <v>71</v>
      </c>
      <c r="B26" s="54" t="s">
        <v>69</v>
      </c>
      <c r="C26" s="55" t="s">
        <v>72</v>
      </c>
      <c r="D26" s="86">
        <f>Jan!J26</f>
        <v>1.3333333333333333</v>
      </c>
      <c r="E26" s="92">
        <f>Feb!J26</f>
        <v>1.2051282051282051</v>
      </c>
      <c r="F26" s="92">
        <f>Mar!J26</f>
        <v>1.4150943396226414</v>
      </c>
      <c r="G26" s="92"/>
      <c r="H26" s="92"/>
      <c r="I26" s="56"/>
      <c r="J26" s="56"/>
      <c r="K26" s="56"/>
      <c r="L26" s="56"/>
      <c r="M26" s="56"/>
      <c r="N26" s="56"/>
      <c r="O26" s="56"/>
      <c r="P26" s="87">
        <f>(Jan!G26+Feb!G26+Mar!G26)/(Jan!I26+Feb!I26+Mar!I26)</f>
        <v>1.3284671532846715</v>
      </c>
    </row>
    <row r="27" spans="1:16" x14ac:dyDescent="0.2">
      <c r="A27" s="53" t="s">
        <v>73</v>
      </c>
      <c r="B27" s="54" t="s">
        <v>74</v>
      </c>
      <c r="C27" s="55" t="s">
        <v>75</v>
      </c>
      <c r="D27" s="86">
        <f>Jan!J27</f>
        <v>0.83098591549295775</v>
      </c>
      <c r="E27" s="92">
        <f>Feb!J27</f>
        <v>0.9</v>
      </c>
      <c r="F27" s="92">
        <f>Mar!J27</f>
        <v>1.1111111111111112</v>
      </c>
      <c r="G27" s="92"/>
      <c r="H27" s="92"/>
      <c r="I27" s="56"/>
      <c r="J27" s="56"/>
      <c r="K27" s="56"/>
      <c r="L27" s="56"/>
      <c r="M27" s="56"/>
      <c r="N27" s="56"/>
      <c r="O27" s="56"/>
      <c r="P27" s="87">
        <f>(Jan!G27+Feb!G27+Mar!G27)/(Jan!I27+Feb!I27+Mar!I27)</f>
        <v>0.94835680751173712</v>
      </c>
    </row>
    <row r="28" spans="1:16" x14ac:dyDescent="0.2">
      <c r="A28" s="53" t="s">
        <v>76</v>
      </c>
      <c r="B28" s="54" t="s">
        <v>74</v>
      </c>
      <c r="C28" s="55" t="s">
        <v>77</v>
      </c>
      <c r="D28" s="86">
        <f>Jan!J28</f>
        <v>1.3518518518518519</v>
      </c>
      <c r="E28" s="92">
        <f>Feb!J28</f>
        <v>1.9523809523809523</v>
      </c>
      <c r="F28" s="92">
        <f>Mar!J28</f>
        <v>1.896551724137931</v>
      </c>
      <c r="G28" s="92"/>
      <c r="H28" s="92"/>
      <c r="I28" s="56"/>
      <c r="J28" s="56"/>
      <c r="K28" s="56"/>
      <c r="L28" s="56"/>
      <c r="M28" s="56"/>
      <c r="N28" s="56"/>
      <c r="O28" s="56"/>
      <c r="P28" s="87">
        <f>(Jan!G28+Feb!G28+Mar!G28)/(Jan!I28+Feb!I28+Mar!I28)</f>
        <v>1.7207792207792207</v>
      </c>
    </row>
    <row r="29" spans="1:16" x14ac:dyDescent="0.2">
      <c r="A29" s="53" t="s">
        <v>78</v>
      </c>
      <c r="B29" s="54" t="s">
        <v>79</v>
      </c>
      <c r="C29" s="55" t="s">
        <v>80</v>
      </c>
      <c r="D29" s="86">
        <f>Jan!J29</f>
        <v>1.0394736842105263</v>
      </c>
      <c r="E29" s="92">
        <f>Feb!J29</f>
        <v>1.1571428571428573</v>
      </c>
      <c r="F29" s="92">
        <f>Mar!J29</f>
        <v>1.1323529411764706</v>
      </c>
      <c r="G29" s="92"/>
      <c r="H29" s="92"/>
      <c r="I29" s="56"/>
      <c r="J29" s="56"/>
      <c r="K29" s="56"/>
      <c r="L29" s="56"/>
      <c r="M29" s="56"/>
      <c r="N29" s="56"/>
      <c r="O29" s="56"/>
      <c r="P29" s="87">
        <f>(Jan!G29+Feb!G29+Mar!G29)/(Jan!I29+Feb!I29+Mar!I29)</f>
        <v>1.1074766355140186</v>
      </c>
    </row>
    <row r="30" spans="1:16" x14ac:dyDescent="0.2">
      <c r="A30" s="53" t="s">
        <v>81</v>
      </c>
      <c r="B30" s="54" t="s">
        <v>82</v>
      </c>
      <c r="C30" s="55" t="s">
        <v>83</v>
      </c>
      <c r="D30" s="86">
        <f>Jan!J30</f>
        <v>0.5</v>
      </c>
      <c r="E30" s="92">
        <f>Feb!J30</f>
        <v>0.33333333333333331</v>
      </c>
      <c r="F30" s="92">
        <f>Mar!J30</f>
        <v>1.5</v>
      </c>
      <c r="G30" s="92"/>
      <c r="H30" s="92"/>
      <c r="I30" s="56"/>
      <c r="J30" s="56"/>
      <c r="K30" s="56"/>
      <c r="L30" s="56"/>
      <c r="M30" s="56"/>
      <c r="N30" s="56"/>
      <c r="O30" s="56"/>
      <c r="P30" s="87">
        <f>(Jan!G30+Feb!G30+Mar!G30)/(Jan!I30+Feb!I30+Mar!I30)</f>
        <v>0.66666666666666663</v>
      </c>
    </row>
    <row r="31" spans="1:16" x14ac:dyDescent="0.2">
      <c r="A31" s="53" t="s">
        <v>84</v>
      </c>
      <c r="B31" s="54" t="s">
        <v>85</v>
      </c>
      <c r="C31" s="55" t="s">
        <v>86</v>
      </c>
      <c r="D31" s="86">
        <f>Jan!J31</f>
        <v>1.625</v>
      </c>
      <c r="E31" s="92">
        <f>Feb!J31</f>
        <v>3.3333333333333335</v>
      </c>
      <c r="F31" s="92">
        <f>Mar!J31</f>
        <v>1.8333333333333333</v>
      </c>
      <c r="G31" s="92"/>
      <c r="H31" s="92"/>
      <c r="I31" s="56"/>
      <c r="J31" s="56"/>
      <c r="K31" s="56"/>
      <c r="L31" s="56"/>
      <c r="M31" s="56"/>
      <c r="N31" s="56"/>
      <c r="O31" s="56"/>
      <c r="P31" s="87">
        <f>(Jan!G31+Feb!G31+Mar!G31)/(Jan!I31+Feb!I31+Mar!I31)</f>
        <v>2</v>
      </c>
    </row>
    <row r="32" spans="1:16" x14ac:dyDescent="0.2">
      <c r="A32" s="53" t="s">
        <v>87</v>
      </c>
      <c r="B32" s="54" t="s">
        <v>88</v>
      </c>
      <c r="C32" s="55" t="s">
        <v>89</v>
      </c>
      <c r="D32" s="86">
        <f>Jan!J32</f>
        <v>1.5155555555555555</v>
      </c>
      <c r="E32" s="92">
        <f>Feb!J32</f>
        <v>1.2612612612612613</v>
      </c>
      <c r="F32" s="92">
        <f>Mar!J32</f>
        <v>1.3636363636363635</v>
      </c>
      <c r="G32" s="92"/>
      <c r="H32" s="92"/>
      <c r="I32" s="56"/>
      <c r="J32" s="56"/>
      <c r="K32" s="56"/>
      <c r="L32" s="56"/>
      <c r="M32" s="56"/>
      <c r="N32" s="56"/>
      <c r="O32" s="56"/>
      <c r="P32" s="87">
        <f>(Jan!G32+Feb!G32+Mar!G32)/(Jan!I32+Feb!I32+Mar!I32)</f>
        <v>1.3805309734513274</v>
      </c>
    </row>
    <row r="33" spans="1:16" x14ac:dyDescent="0.2">
      <c r="A33" s="53" t="s">
        <v>90</v>
      </c>
      <c r="B33" s="54" t="s">
        <v>91</v>
      </c>
      <c r="C33" s="55" t="s">
        <v>92</v>
      </c>
      <c r="D33" s="86">
        <f>Jan!J33</f>
        <v>1</v>
      </c>
      <c r="E33" s="92">
        <f>Feb!J33</f>
        <v>1.0535714285714286</v>
      </c>
      <c r="F33" s="92">
        <f>Mar!J33</f>
        <v>0.95454545454545459</v>
      </c>
      <c r="G33" s="92"/>
      <c r="H33" s="92"/>
      <c r="I33" s="56"/>
      <c r="J33" s="56"/>
      <c r="K33" s="56"/>
      <c r="L33" s="56"/>
      <c r="M33" s="56"/>
      <c r="N33" s="56"/>
      <c r="O33" s="56"/>
      <c r="P33" s="87">
        <f>(Jan!G33+Feb!G33+Mar!G33)/(Jan!I33+Feb!I33+Mar!I33)</f>
        <v>1</v>
      </c>
    </row>
    <row r="34" spans="1:16" x14ac:dyDescent="0.2">
      <c r="A34" s="53" t="s">
        <v>93</v>
      </c>
      <c r="B34" s="54" t="s">
        <v>94</v>
      </c>
      <c r="C34" s="55" t="s">
        <v>95</v>
      </c>
      <c r="D34" s="86">
        <f>Jan!J34</f>
        <v>1.4586466165413534</v>
      </c>
      <c r="E34" s="92">
        <f>Feb!J34</f>
        <v>1.5238095238095237</v>
      </c>
      <c r="F34" s="92">
        <f>Mar!J34</f>
        <v>1.3307692307692307</v>
      </c>
      <c r="G34" s="92"/>
      <c r="H34" s="92"/>
      <c r="I34" s="56"/>
      <c r="J34" s="56"/>
      <c r="K34" s="56"/>
      <c r="L34" s="56"/>
      <c r="M34" s="56"/>
      <c r="N34" s="56"/>
      <c r="O34" s="56"/>
      <c r="P34" s="87">
        <f>(Jan!G34+Feb!G34+Mar!G34)/(Jan!I34+Feb!I34+Mar!I34)</f>
        <v>1.4320652173913044</v>
      </c>
    </row>
    <row r="35" spans="1:16" x14ac:dyDescent="0.2">
      <c r="A35" s="53" t="s">
        <v>96</v>
      </c>
      <c r="B35" s="54" t="s">
        <v>97</v>
      </c>
      <c r="C35" s="55" t="s">
        <v>98</v>
      </c>
      <c r="D35" s="86">
        <f>Jan!J35</f>
        <v>0.8</v>
      </c>
      <c r="E35" s="92">
        <f>Feb!J35</f>
        <v>1.6</v>
      </c>
      <c r="F35" s="92">
        <f>Mar!J35</f>
        <v>1.625</v>
      </c>
      <c r="G35" s="92"/>
      <c r="H35" s="92"/>
      <c r="I35" s="56"/>
      <c r="J35" s="56"/>
      <c r="K35" s="56"/>
      <c r="L35" s="56"/>
      <c r="M35" s="56"/>
      <c r="N35" s="56"/>
      <c r="O35" s="56"/>
      <c r="P35" s="87">
        <f>(Jan!G35+Feb!G35+Mar!G35)/(Jan!I35+Feb!I35+Mar!I35)</f>
        <v>1.3214285714285714</v>
      </c>
    </row>
    <row r="36" spans="1:16" x14ac:dyDescent="0.2">
      <c r="A36" s="53" t="s">
        <v>99</v>
      </c>
      <c r="B36" s="54" t="s">
        <v>100</v>
      </c>
      <c r="C36" s="55" t="s">
        <v>101</v>
      </c>
      <c r="D36" s="86">
        <f>Jan!J36</f>
        <v>1.0833333333333333</v>
      </c>
      <c r="E36" s="92">
        <f>Feb!J36</f>
        <v>1.0344827586206897</v>
      </c>
      <c r="F36" s="92">
        <f>Mar!J36</f>
        <v>1.0833333333333333</v>
      </c>
      <c r="G36" s="92"/>
      <c r="H36" s="92"/>
      <c r="I36" s="56"/>
      <c r="J36" s="56"/>
      <c r="K36" s="56"/>
      <c r="L36" s="56"/>
      <c r="M36" s="56"/>
      <c r="N36" s="56"/>
      <c r="O36" s="56"/>
      <c r="P36" s="87">
        <f>(Jan!G36+Feb!G36+Mar!G36)/(Jan!I36+Feb!I36+Mar!I36)</f>
        <v>1.0649350649350648</v>
      </c>
    </row>
    <row r="37" spans="1:16" x14ac:dyDescent="0.2">
      <c r="A37" s="53" t="s">
        <v>102</v>
      </c>
      <c r="B37" s="54" t="s">
        <v>103</v>
      </c>
      <c r="C37" s="55" t="s">
        <v>104</v>
      </c>
      <c r="D37" s="86">
        <f>Jan!J37</f>
        <v>1.0952380952380953</v>
      </c>
      <c r="E37" s="92">
        <f>Feb!J37</f>
        <v>1.1764705882352942</v>
      </c>
      <c r="F37" s="92">
        <f>Mar!J37</f>
        <v>1</v>
      </c>
      <c r="G37" s="92"/>
      <c r="H37" s="92"/>
      <c r="I37" s="56"/>
      <c r="J37" s="56"/>
      <c r="K37" s="56"/>
      <c r="L37" s="56"/>
      <c r="M37" s="56"/>
      <c r="N37" s="56"/>
      <c r="O37" s="56"/>
      <c r="P37" s="87">
        <f>(Jan!G37+Feb!G37+Mar!G37)/(Jan!I37+Feb!I37+Mar!I37)</f>
        <v>1.1000000000000001</v>
      </c>
    </row>
    <row r="38" spans="1:16" x14ac:dyDescent="0.2">
      <c r="A38" s="59" t="s">
        <v>106</v>
      </c>
      <c r="B38" s="54" t="s">
        <v>105</v>
      </c>
      <c r="C38" s="55" t="s">
        <v>107</v>
      </c>
      <c r="D38" s="86">
        <f>Jan!J38</f>
        <v>1.1538461538461537</v>
      </c>
      <c r="E38" s="92">
        <f>Feb!J38</f>
        <v>1.0588235294117647</v>
      </c>
      <c r="F38" s="92">
        <f>Mar!J38</f>
        <v>1.1499999999999999</v>
      </c>
      <c r="G38" s="92"/>
      <c r="H38" s="92"/>
      <c r="I38" s="56"/>
      <c r="J38" s="56"/>
      <c r="K38" s="56"/>
      <c r="L38" s="56"/>
      <c r="M38" s="56"/>
      <c r="N38" s="56"/>
      <c r="O38" s="56"/>
      <c r="P38" s="87">
        <f>(Jan!G38+Feb!G38+Mar!G38)/(Jan!I38+Feb!I38+Mar!I38)</f>
        <v>1.1200000000000001</v>
      </c>
    </row>
    <row r="39" spans="1:16" x14ac:dyDescent="0.2">
      <c r="A39" s="53" t="s">
        <v>108</v>
      </c>
      <c r="B39" s="54" t="s">
        <v>109</v>
      </c>
      <c r="C39" s="55" t="s">
        <v>110</v>
      </c>
      <c r="D39" s="86">
        <f>Jan!J39</f>
        <v>1.35</v>
      </c>
      <c r="E39" s="92">
        <f>Feb!J39</f>
        <v>1.3823529411764706</v>
      </c>
      <c r="F39" s="92">
        <f>Mar!J39</f>
        <v>1.7407407407407407</v>
      </c>
      <c r="G39" s="92"/>
      <c r="H39" s="92"/>
      <c r="I39" s="56"/>
      <c r="J39" s="56"/>
      <c r="K39" s="56"/>
      <c r="L39" s="56"/>
      <c r="M39" s="56"/>
      <c r="N39" s="56"/>
      <c r="O39" s="56"/>
      <c r="P39" s="87">
        <f>(Jan!G39+Feb!G39+Mar!G39)/(Jan!I39+Feb!I39+Mar!I39)</f>
        <v>1.4653465346534653</v>
      </c>
    </row>
    <row r="40" spans="1:16" x14ac:dyDescent="0.2">
      <c r="A40" s="53" t="s">
        <v>111</v>
      </c>
      <c r="B40" s="54" t="s">
        <v>112</v>
      </c>
      <c r="C40" s="55" t="s">
        <v>113</v>
      </c>
      <c r="D40" s="86">
        <f>Jan!J40</f>
        <v>1.0408163265306123</v>
      </c>
      <c r="E40" s="92">
        <f>Feb!J40</f>
        <v>0.97368421052631582</v>
      </c>
      <c r="F40" s="92">
        <f>Mar!J40</f>
        <v>1</v>
      </c>
      <c r="G40" s="92"/>
      <c r="H40" s="92"/>
      <c r="I40" s="56"/>
      <c r="J40" s="56"/>
      <c r="K40" s="56"/>
      <c r="L40" s="56"/>
      <c r="M40" s="56"/>
      <c r="N40" s="56"/>
      <c r="O40" s="56"/>
      <c r="P40" s="87">
        <f>(Jan!G40+Feb!G40+Mar!G40)/(Jan!I40+Feb!I40+Mar!I40)</f>
        <v>1.0085470085470085</v>
      </c>
    </row>
    <row r="41" spans="1:16" x14ac:dyDescent="0.2">
      <c r="A41" s="53" t="s">
        <v>114</v>
      </c>
      <c r="B41" s="54" t="s">
        <v>115</v>
      </c>
      <c r="C41" s="55" t="s">
        <v>116</v>
      </c>
      <c r="D41" s="86">
        <f>Jan!J41</f>
        <v>1.134453781512605</v>
      </c>
      <c r="E41" s="92">
        <f>Feb!J41</f>
        <v>1.0166666666666666</v>
      </c>
      <c r="F41" s="92">
        <f>Mar!J41</f>
        <v>1.1499999999999999</v>
      </c>
      <c r="G41" s="92"/>
      <c r="H41" s="92"/>
      <c r="I41" s="56"/>
      <c r="J41" s="56"/>
      <c r="K41" s="56"/>
      <c r="L41" s="56"/>
      <c r="M41" s="56"/>
      <c r="N41" s="56"/>
      <c r="O41" s="56"/>
      <c r="P41" s="87">
        <f>(Jan!G41+Feb!G41+Mar!G41)/(Jan!I41+Feb!I41+Mar!I41)</f>
        <v>1.1029023746701847</v>
      </c>
    </row>
    <row r="42" spans="1:16" x14ac:dyDescent="0.2">
      <c r="A42" s="53" t="s">
        <v>117</v>
      </c>
      <c r="B42" s="54" t="s">
        <v>118</v>
      </c>
      <c r="C42" s="55" t="s">
        <v>119</v>
      </c>
      <c r="D42" s="86">
        <f>Jan!J42</f>
        <v>1.0476190476190477</v>
      </c>
      <c r="E42" s="92">
        <f>Feb!J42</f>
        <v>1</v>
      </c>
      <c r="F42" s="92">
        <f>Mar!J42</f>
        <v>1.2142857142857142</v>
      </c>
      <c r="G42" s="92"/>
      <c r="H42" s="92"/>
      <c r="I42" s="56"/>
      <c r="J42" s="56"/>
      <c r="K42" s="56"/>
      <c r="L42" s="56"/>
      <c r="M42" s="56"/>
      <c r="N42" s="56"/>
      <c r="O42" s="56"/>
      <c r="P42" s="87">
        <f>(Jan!G42+Feb!G42+Mar!G42)/(Jan!I42+Feb!I42+Mar!I42)</f>
        <v>1.08</v>
      </c>
    </row>
    <row r="43" spans="1:16" x14ac:dyDescent="0.2">
      <c r="A43" s="53" t="s">
        <v>120</v>
      </c>
      <c r="B43" s="54" t="s">
        <v>121</v>
      </c>
      <c r="C43" s="55" t="s">
        <v>122</v>
      </c>
      <c r="D43" s="86">
        <f>Jan!J43</f>
        <v>1.4166666666666667</v>
      </c>
      <c r="E43" s="92">
        <f>Feb!J43</f>
        <v>1.4347826086956521</v>
      </c>
      <c r="F43" s="92">
        <f>Mar!J43</f>
        <v>1.4166666666666667</v>
      </c>
      <c r="G43" s="92"/>
      <c r="H43" s="92"/>
      <c r="I43" s="56"/>
      <c r="J43" s="56"/>
      <c r="K43" s="56"/>
      <c r="L43" s="56"/>
      <c r="M43" s="56"/>
      <c r="N43" s="56"/>
      <c r="O43" s="56"/>
      <c r="P43" s="87">
        <f>(Jan!G43+Feb!G43+Mar!G43)/(Jan!I43+Feb!I43+Mar!I43)</f>
        <v>1.4225352112676057</v>
      </c>
    </row>
    <row r="44" spans="1:16" x14ac:dyDescent="0.2">
      <c r="A44" s="53" t="s">
        <v>123</v>
      </c>
      <c r="B44" s="54" t="s">
        <v>124</v>
      </c>
      <c r="C44" s="55" t="s">
        <v>125</v>
      </c>
      <c r="D44" s="86">
        <f>Jan!J44</f>
        <v>2.7777777777777777</v>
      </c>
      <c r="E44" s="92">
        <f>Feb!J44</f>
        <v>2.546153846153846</v>
      </c>
      <c r="F44" s="92">
        <f>Mar!J44</f>
        <v>2.4436090225563909</v>
      </c>
      <c r="G44" s="92"/>
      <c r="H44" s="92"/>
      <c r="I44" s="56"/>
      <c r="J44" s="56"/>
      <c r="K44" s="56"/>
      <c r="L44" s="56"/>
      <c r="M44" s="56"/>
      <c r="N44" s="56"/>
      <c r="O44" s="56"/>
      <c r="P44" s="87">
        <f>(Jan!G44+Feb!G44+Mar!G44)/(Jan!I44+Feb!I44+Mar!I44)</f>
        <v>2.5904522613065328</v>
      </c>
    </row>
    <row r="45" spans="1:16" x14ac:dyDescent="0.2">
      <c r="A45" s="53" t="s">
        <v>126</v>
      </c>
      <c r="B45" s="54" t="s">
        <v>124</v>
      </c>
      <c r="C45" s="55" t="s">
        <v>127</v>
      </c>
      <c r="D45" s="86">
        <f>Jan!J45</f>
        <v>2.15625</v>
      </c>
      <c r="E45" s="92">
        <f>Feb!J45</f>
        <v>2</v>
      </c>
      <c r="F45" s="92">
        <f>Mar!J45</f>
        <v>2.6551724137931036</v>
      </c>
      <c r="G45" s="92"/>
      <c r="H45" s="92"/>
      <c r="I45" s="56"/>
      <c r="J45" s="56"/>
      <c r="K45" s="56"/>
      <c r="L45" s="56"/>
      <c r="M45" s="56"/>
      <c r="N45" s="56"/>
      <c r="O45" s="56"/>
      <c r="P45" s="87">
        <f>(Jan!G45+Feb!G45+Mar!G45)/(Jan!I45+Feb!I45+Mar!I45)</f>
        <v>2.2553191489361701</v>
      </c>
    </row>
    <row r="46" spans="1:16" x14ac:dyDescent="0.2">
      <c r="A46" s="53" t="s">
        <v>128</v>
      </c>
      <c r="B46" s="54" t="s">
        <v>129</v>
      </c>
      <c r="C46" s="55" t="s">
        <v>129</v>
      </c>
      <c r="D46" s="86">
        <f>Jan!J46</f>
        <v>1.4482758620689655</v>
      </c>
      <c r="E46" s="92">
        <f>Feb!J46</f>
        <v>1.4838709677419355</v>
      </c>
      <c r="F46" s="92">
        <f>Mar!J46</f>
        <v>1.2790697674418605</v>
      </c>
      <c r="G46" s="92"/>
      <c r="H46" s="92"/>
      <c r="I46" s="56"/>
      <c r="J46" s="56"/>
      <c r="K46" s="56"/>
      <c r="L46" s="56"/>
      <c r="M46" s="56"/>
      <c r="N46" s="56"/>
      <c r="O46" s="56"/>
      <c r="P46" s="87">
        <f>(Jan!G46+Feb!G46+Mar!G46)/(Jan!I46+Feb!I46+Mar!I46)</f>
        <v>1.4171779141104295</v>
      </c>
    </row>
    <row r="47" spans="1:16" x14ac:dyDescent="0.2">
      <c r="A47" s="53" t="s">
        <v>130</v>
      </c>
      <c r="B47" s="54" t="s">
        <v>131</v>
      </c>
      <c r="C47" s="55" t="s">
        <v>132</v>
      </c>
      <c r="D47" s="86">
        <f>Jan!J47</f>
        <v>1.25</v>
      </c>
      <c r="E47" s="92">
        <f>Feb!J47</f>
        <v>1.2093023255813953</v>
      </c>
      <c r="F47" s="92">
        <f>Mar!J47</f>
        <v>1.0571428571428572</v>
      </c>
      <c r="G47" s="92"/>
      <c r="H47" s="92"/>
      <c r="I47" s="56"/>
      <c r="J47" s="56"/>
      <c r="K47" s="56"/>
      <c r="L47" s="56"/>
      <c r="M47" s="56"/>
      <c r="N47" s="56"/>
      <c r="O47" s="56"/>
      <c r="P47" s="87">
        <f>(Jan!G47+Feb!G47+Mar!G47)/(Jan!I47+Feb!I47+Mar!I47)</f>
        <v>1.1727272727272726</v>
      </c>
    </row>
    <row r="48" spans="1:16" x14ac:dyDescent="0.2">
      <c r="A48" s="53" t="s">
        <v>133</v>
      </c>
      <c r="B48" s="54" t="s">
        <v>134</v>
      </c>
      <c r="C48" s="55" t="s">
        <v>135</v>
      </c>
      <c r="D48" s="86">
        <f>Jan!J48</f>
        <v>0.9642857142857143</v>
      </c>
      <c r="E48" s="92">
        <f>Feb!J48</f>
        <v>1.0833333333333333</v>
      </c>
      <c r="F48" s="92">
        <f>Mar!J48</f>
        <v>1.2</v>
      </c>
      <c r="G48" s="92"/>
      <c r="H48" s="92"/>
      <c r="I48" s="56"/>
      <c r="J48" s="56"/>
      <c r="K48" s="56"/>
      <c r="L48" s="56"/>
      <c r="M48" s="56"/>
      <c r="N48" s="56"/>
      <c r="O48" s="56"/>
      <c r="P48" s="87">
        <f>(Jan!G48+Feb!G48+Mar!G48)/(Jan!I48+Feb!I48+Mar!I48)</f>
        <v>1.0779220779220779</v>
      </c>
    </row>
    <row r="49" spans="1:16" x14ac:dyDescent="0.2">
      <c r="A49" s="53" t="s">
        <v>136</v>
      </c>
      <c r="B49" s="54" t="s">
        <v>137</v>
      </c>
      <c r="C49" s="55" t="s">
        <v>138</v>
      </c>
      <c r="D49" s="86">
        <f>Jan!J49</f>
        <v>1.0472972972972974</v>
      </c>
      <c r="E49" s="92">
        <f>Feb!J49</f>
        <v>0.81343283582089554</v>
      </c>
      <c r="F49" s="92">
        <f>Mar!J49</f>
        <v>1.5333333333333334</v>
      </c>
      <c r="G49" s="92"/>
      <c r="H49" s="92"/>
      <c r="I49" s="56"/>
      <c r="J49" s="56"/>
      <c r="K49" s="56"/>
      <c r="L49" s="56"/>
      <c r="M49" s="56"/>
      <c r="N49" s="56"/>
      <c r="O49" s="56"/>
      <c r="P49" s="87">
        <f>(Jan!G49+Feb!G49+Mar!G49)/(Jan!I49+Feb!I49+Mar!I49)</f>
        <v>1.1565995525727069</v>
      </c>
    </row>
    <row r="50" spans="1:16" x14ac:dyDescent="0.2">
      <c r="A50" s="53" t="s">
        <v>139</v>
      </c>
      <c r="B50" s="54" t="s">
        <v>140</v>
      </c>
      <c r="C50" s="55" t="s">
        <v>141</v>
      </c>
      <c r="D50" s="86">
        <f>Jan!J50</f>
        <v>1.1379310344827587</v>
      </c>
      <c r="E50" s="92">
        <f>Feb!J50</f>
        <v>1.2777777777777777</v>
      </c>
      <c r="F50" s="92">
        <f>Mar!J50</f>
        <v>1.236842105263158</v>
      </c>
      <c r="G50" s="92"/>
      <c r="H50" s="92"/>
      <c r="I50" s="56"/>
      <c r="J50" s="56"/>
      <c r="K50" s="56"/>
      <c r="L50" s="56"/>
      <c r="M50" s="56"/>
      <c r="N50" s="56"/>
      <c r="O50" s="56"/>
      <c r="P50" s="87">
        <f>(Jan!G50+Feb!G50+Mar!G50)/(Jan!I50+Feb!I50+Mar!I50)</f>
        <v>1.2127659574468086</v>
      </c>
    </row>
    <row r="51" spans="1:16" x14ac:dyDescent="0.2">
      <c r="A51" s="59" t="s">
        <v>142</v>
      </c>
      <c r="B51" s="54" t="s">
        <v>143</v>
      </c>
      <c r="C51" s="55" t="s">
        <v>144</v>
      </c>
      <c r="D51" s="86">
        <f>Jan!J51</f>
        <v>1.7083333333333333</v>
      </c>
      <c r="E51" s="92">
        <f>Feb!J51</f>
        <v>1.9385964912280702</v>
      </c>
      <c r="F51" s="92">
        <f>Mar!J51</f>
        <v>1.7043478260869565</v>
      </c>
      <c r="G51" s="92"/>
      <c r="H51" s="92"/>
      <c r="I51" s="56"/>
      <c r="J51" s="56"/>
      <c r="K51" s="56"/>
      <c r="L51" s="56"/>
      <c r="M51" s="56"/>
      <c r="N51" s="56"/>
      <c r="O51" s="56"/>
      <c r="P51" s="87">
        <f>(Jan!G51+Feb!G51+Mar!G51)/(Jan!I51+Feb!I51+Mar!I51)</f>
        <v>1.7876923076923077</v>
      </c>
    </row>
    <row r="52" spans="1:16" x14ac:dyDescent="0.2">
      <c r="A52" s="53" t="s">
        <v>145</v>
      </c>
      <c r="B52" s="54" t="s">
        <v>146</v>
      </c>
      <c r="C52" s="55" t="s">
        <v>147</v>
      </c>
      <c r="D52" s="86">
        <f>Jan!J52</f>
        <v>1.1538461538461537</v>
      </c>
      <c r="E52" s="92">
        <f>Feb!J52</f>
        <v>1</v>
      </c>
      <c r="F52" s="92">
        <f>Mar!J52</f>
        <v>1.15625</v>
      </c>
      <c r="G52" s="92"/>
      <c r="H52" s="92"/>
      <c r="I52" s="56"/>
      <c r="J52" s="56"/>
      <c r="K52" s="56"/>
      <c r="L52" s="56"/>
      <c r="M52" s="56"/>
      <c r="N52" s="56"/>
      <c r="O52" s="56"/>
      <c r="P52" s="87">
        <f>(Jan!G52+Feb!G52+Mar!G52)/(Jan!I52+Feb!I52+Mar!I52)</f>
        <v>1.1028037383177569</v>
      </c>
    </row>
    <row r="53" spans="1:16" x14ac:dyDescent="0.2">
      <c r="A53" s="53" t="s">
        <v>148</v>
      </c>
      <c r="B53" s="54" t="s">
        <v>149</v>
      </c>
      <c r="C53" s="55" t="s">
        <v>150</v>
      </c>
      <c r="D53" s="86">
        <f>Jan!J53</f>
        <v>1.34375</v>
      </c>
      <c r="E53" s="92">
        <f>Feb!J53</f>
        <v>1.4516129032258065</v>
      </c>
      <c r="F53" s="92">
        <f>Mar!J53</f>
        <v>1.0689655172413792</v>
      </c>
      <c r="G53" s="92"/>
      <c r="H53" s="92"/>
      <c r="I53" s="56"/>
      <c r="J53" s="56"/>
      <c r="K53" s="56"/>
      <c r="L53" s="56"/>
      <c r="M53" s="56"/>
      <c r="N53" s="56"/>
      <c r="O53" s="56"/>
      <c r="P53" s="87">
        <f>(Jan!G53+Feb!G53+Mar!G53)/(Jan!I53+Feb!I53+Mar!I53)</f>
        <v>1.2934782608695652</v>
      </c>
    </row>
    <row r="54" spans="1:16" x14ac:dyDescent="0.2">
      <c r="A54" s="53" t="s">
        <v>151</v>
      </c>
      <c r="B54" s="54" t="s">
        <v>149</v>
      </c>
      <c r="C54" s="55" t="s">
        <v>152</v>
      </c>
      <c r="D54" s="86">
        <f>Jan!J54</f>
        <v>0.95238095238095233</v>
      </c>
      <c r="E54" s="92">
        <f>Feb!J54</f>
        <v>1.1499999999999999</v>
      </c>
      <c r="F54" s="92">
        <f>Mar!J54</f>
        <v>1.0555555555555556</v>
      </c>
      <c r="G54" s="92"/>
      <c r="H54" s="92"/>
      <c r="I54" s="56"/>
      <c r="J54" s="56"/>
      <c r="K54" s="56"/>
      <c r="L54" s="56"/>
      <c r="M54" s="56"/>
      <c r="N54" s="56"/>
      <c r="O54" s="56"/>
      <c r="P54" s="87">
        <f>(Jan!G54+Feb!G54+Mar!G54)/(Jan!I54+Feb!I54+Mar!I54)</f>
        <v>1.0514705882352942</v>
      </c>
    </row>
    <row r="55" spans="1:16" x14ac:dyDescent="0.2">
      <c r="A55" s="53" t="s">
        <v>153</v>
      </c>
      <c r="B55" s="54" t="s">
        <v>154</v>
      </c>
      <c r="C55" s="55" t="s">
        <v>155</v>
      </c>
      <c r="D55" s="86">
        <f>Jan!J55</f>
        <v>1.0454545454545454</v>
      </c>
      <c r="E55" s="92">
        <f>Feb!J55</f>
        <v>1.0476190476190477</v>
      </c>
      <c r="F55" s="92">
        <f>Mar!J55</f>
        <v>1.0446428571428572</v>
      </c>
      <c r="G55" s="92"/>
      <c r="H55" s="92"/>
      <c r="I55" s="56"/>
      <c r="J55" s="56"/>
      <c r="K55" s="56"/>
      <c r="L55" s="56"/>
      <c r="M55" s="56"/>
      <c r="N55" s="56"/>
      <c r="O55" s="56"/>
      <c r="P55" s="87">
        <f>(Jan!G55+Feb!G55+Mar!G55)/(Jan!I55+Feb!I55+Mar!I55)</f>
        <v>1.045774647887324</v>
      </c>
    </row>
    <row r="56" spans="1:16" x14ac:dyDescent="0.2">
      <c r="A56" s="53" t="s">
        <v>156</v>
      </c>
      <c r="B56" s="54" t="s">
        <v>157</v>
      </c>
      <c r="C56" s="55" t="s">
        <v>158</v>
      </c>
      <c r="D56" s="86">
        <f>Jan!J56</f>
        <v>1.1142857142857143</v>
      </c>
      <c r="E56" s="92">
        <f>Feb!J56</f>
        <v>1.0769230769230769</v>
      </c>
      <c r="F56" s="92">
        <f>Mar!J56</f>
        <v>1</v>
      </c>
      <c r="G56" s="92"/>
      <c r="H56" s="92"/>
      <c r="I56" s="56"/>
      <c r="J56" s="56"/>
      <c r="K56" s="56"/>
      <c r="L56" s="56"/>
      <c r="M56" s="56"/>
      <c r="N56" s="56"/>
      <c r="O56" s="56"/>
      <c r="P56" s="87">
        <f>(Jan!G56+Feb!G56+Mar!G56)/(Jan!I56+Feb!I56+Mar!I56)</f>
        <v>1.0652173913043479</v>
      </c>
    </row>
    <row r="57" spans="1:16" x14ac:dyDescent="0.2">
      <c r="A57" s="53" t="s">
        <v>159</v>
      </c>
      <c r="B57" s="54" t="s">
        <v>157</v>
      </c>
      <c r="C57" s="55" t="s">
        <v>160</v>
      </c>
      <c r="D57" s="86">
        <f>Jan!J57</f>
        <v>1.1707317073170731</v>
      </c>
      <c r="E57" s="92">
        <f>Feb!J57</f>
        <v>1.0344827586206897</v>
      </c>
      <c r="F57" s="92">
        <f>Mar!J57</f>
        <v>1.1612903225806452</v>
      </c>
      <c r="G57" s="92"/>
      <c r="H57" s="92"/>
      <c r="I57" s="56"/>
      <c r="J57" s="56"/>
      <c r="K57" s="56"/>
      <c r="L57" s="56"/>
      <c r="M57" s="56"/>
      <c r="N57" s="56"/>
      <c r="O57" s="56"/>
      <c r="P57" s="87">
        <f>(Jan!G57+Feb!G57+Mar!G57)/(Jan!I57+Feb!I57+Mar!I57)</f>
        <v>1.1287128712871286</v>
      </c>
    </row>
    <row r="58" spans="1:16" x14ac:dyDescent="0.2">
      <c r="A58" s="53" t="s">
        <v>161</v>
      </c>
      <c r="B58" s="54" t="s">
        <v>162</v>
      </c>
      <c r="C58" s="55" t="s">
        <v>163</v>
      </c>
      <c r="D58" s="86">
        <f>Jan!J58</f>
        <v>1.03125</v>
      </c>
      <c r="E58" s="92">
        <f>Feb!J58</f>
        <v>1.103448275862069</v>
      </c>
      <c r="F58" s="92">
        <f>Mar!J58</f>
        <v>1.125</v>
      </c>
      <c r="G58" s="92"/>
      <c r="H58" s="92"/>
      <c r="I58" s="56"/>
      <c r="J58" s="56"/>
      <c r="K58" s="56"/>
      <c r="L58" s="56"/>
      <c r="M58" s="56"/>
      <c r="N58" s="56"/>
      <c r="O58" s="56"/>
      <c r="P58" s="87">
        <f>(Jan!G58+Feb!G58+Mar!G58)/(Jan!I58+Feb!I58+Mar!I58)</f>
        <v>1.086021505376344</v>
      </c>
    </row>
    <row r="59" spans="1:16" x14ac:dyDescent="0.2">
      <c r="A59" s="53" t="s">
        <v>164</v>
      </c>
      <c r="B59" s="54" t="s">
        <v>165</v>
      </c>
      <c r="C59" s="55" t="s">
        <v>166</v>
      </c>
      <c r="D59" s="86">
        <f>Jan!J59</f>
        <v>1.921875</v>
      </c>
      <c r="E59" s="92">
        <f>Feb!J59</f>
        <v>2.0526315789473686</v>
      </c>
      <c r="F59" s="92">
        <f>Mar!J59</f>
        <v>1.4482758620689655</v>
      </c>
      <c r="G59" s="92"/>
      <c r="H59" s="92"/>
      <c r="I59" s="56"/>
      <c r="J59" s="56"/>
      <c r="K59" s="56"/>
      <c r="L59" s="56"/>
      <c r="M59" s="56"/>
      <c r="N59" s="56"/>
      <c r="O59" s="56"/>
      <c r="P59" s="87">
        <f>(Jan!G59+Feb!G59+Mar!G59)/(Jan!I59+Feb!I59+Mar!I59)</f>
        <v>1.8100558659217878</v>
      </c>
    </row>
    <row r="60" spans="1:16" x14ac:dyDescent="0.2">
      <c r="A60" s="53" t="s">
        <v>167</v>
      </c>
      <c r="B60" s="54" t="s">
        <v>168</v>
      </c>
      <c r="C60" s="55" t="s">
        <v>169</v>
      </c>
      <c r="D60" s="86">
        <f>Jan!J60</f>
        <v>1.0365853658536586</v>
      </c>
      <c r="E60" s="92">
        <f>Feb!J60</f>
        <v>1.0579710144927537</v>
      </c>
      <c r="F60" s="92">
        <f>Mar!J60</f>
        <v>1.0731707317073171</v>
      </c>
      <c r="G60" s="92"/>
      <c r="H60" s="92"/>
      <c r="I60" s="56"/>
      <c r="J60" s="56"/>
      <c r="K60" s="56"/>
      <c r="L60" s="56"/>
      <c r="M60" s="56"/>
      <c r="N60" s="56"/>
      <c r="O60" s="56"/>
      <c r="P60" s="87">
        <f>(Jan!G60+Feb!G60+Mar!G60)/(Jan!I60+Feb!I60+Mar!I60)</f>
        <v>1.055793991416309</v>
      </c>
    </row>
    <row r="61" spans="1:16" x14ac:dyDescent="0.2">
      <c r="A61" s="53" t="s">
        <v>170</v>
      </c>
      <c r="B61" s="54" t="s">
        <v>171</v>
      </c>
      <c r="C61" s="55" t="s">
        <v>172</v>
      </c>
      <c r="D61" s="86">
        <f>Jan!J61</f>
        <v>1.3478260869565217</v>
      </c>
      <c r="E61" s="92">
        <f>Feb!J61</f>
        <v>1.28</v>
      </c>
      <c r="F61" s="92">
        <f>Mar!J61</f>
        <v>1.0909090909090908</v>
      </c>
      <c r="G61" s="92"/>
      <c r="H61" s="92"/>
      <c r="I61" s="56"/>
      <c r="J61" s="56"/>
      <c r="K61" s="56"/>
      <c r="L61" s="56"/>
      <c r="M61" s="56"/>
      <c r="N61" s="56"/>
      <c r="O61" s="56"/>
      <c r="P61" s="87">
        <f>(Jan!G61+Feb!G61+Mar!G61)/(Jan!I61+Feb!I61+Mar!I61)</f>
        <v>1.2222222222222223</v>
      </c>
    </row>
    <row r="62" spans="1:16" x14ac:dyDescent="0.2">
      <c r="A62" s="53" t="s">
        <v>173</v>
      </c>
      <c r="B62" s="54" t="s">
        <v>174</v>
      </c>
      <c r="C62" s="55" t="s">
        <v>174</v>
      </c>
      <c r="D62" s="86">
        <f>Jan!J62</f>
        <v>0.88741721854304634</v>
      </c>
      <c r="E62" s="92">
        <f>Feb!J62</f>
        <v>0.86259541984732824</v>
      </c>
      <c r="F62" s="92">
        <f>Mar!J62</f>
        <v>0.88554216867469882</v>
      </c>
      <c r="G62" s="92"/>
      <c r="H62" s="92"/>
      <c r="I62" s="56"/>
      <c r="J62" s="56"/>
      <c r="K62" s="56"/>
      <c r="L62" s="56"/>
      <c r="M62" s="56"/>
      <c r="N62" s="56"/>
      <c r="O62" s="56"/>
      <c r="P62" s="87">
        <f>(Jan!G62+Feb!G62+Mar!G62)/(Jan!I62+Feb!I62+Mar!I62)</f>
        <v>0.8794642857142857</v>
      </c>
    </row>
    <row r="63" spans="1:16" x14ac:dyDescent="0.2">
      <c r="A63" s="53" t="s">
        <v>175</v>
      </c>
      <c r="B63" s="54" t="s">
        <v>176</v>
      </c>
      <c r="C63" s="55" t="s">
        <v>177</v>
      </c>
      <c r="D63" s="86">
        <f>Jan!J63</f>
        <v>1.5526315789473684</v>
      </c>
      <c r="E63" s="92">
        <f>Feb!J63</f>
        <v>2.0666666666666669</v>
      </c>
      <c r="F63" s="92">
        <f>Mar!J63</f>
        <v>2.0434782608695654</v>
      </c>
      <c r="G63" s="92"/>
      <c r="H63" s="92"/>
      <c r="I63" s="56"/>
      <c r="J63" s="56"/>
      <c r="K63" s="56"/>
      <c r="L63" s="56"/>
      <c r="M63" s="56"/>
      <c r="N63" s="56"/>
      <c r="O63" s="56"/>
      <c r="P63" s="87">
        <f>(Jan!G63+Feb!G63+Mar!G63)/(Jan!I63+Feb!I63+Mar!I63)</f>
        <v>1.8461538461538463</v>
      </c>
    </row>
    <row r="64" spans="1:16" x14ac:dyDescent="0.2">
      <c r="A64" s="53" t="s">
        <v>178</v>
      </c>
      <c r="B64" s="54" t="s">
        <v>179</v>
      </c>
      <c r="C64" s="55" t="s">
        <v>180</v>
      </c>
      <c r="D64" s="86">
        <f>Jan!J64</f>
        <v>1.0714285714285714</v>
      </c>
      <c r="E64" s="92">
        <f>Feb!J64</f>
        <v>1.0434782608695652</v>
      </c>
      <c r="F64" s="92">
        <f>Mar!J64</f>
        <v>1.0714285714285714</v>
      </c>
      <c r="G64" s="92"/>
      <c r="H64" s="92"/>
      <c r="I64" s="56"/>
      <c r="J64" s="56"/>
      <c r="K64" s="56"/>
      <c r="L64" s="56"/>
      <c r="M64" s="56"/>
      <c r="N64" s="56"/>
      <c r="O64" s="56"/>
      <c r="P64" s="87">
        <f>(Jan!G64+Feb!G64+Mar!G64)/(Jan!I64+Feb!I64+Mar!I64)</f>
        <v>1.0654205607476634</v>
      </c>
    </row>
    <row r="65" spans="1:16" x14ac:dyDescent="0.2">
      <c r="A65" s="53" t="s">
        <v>181</v>
      </c>
      <c r="B65" s="54" t="s">
        <v>182</v>
      </c>
      <c r="C65" s="55" t="s">
        <v>183</v>
      </c>
      <c r="D65" s="86">
        <f>Jan!J65</f>
        <v>1.2098214285714286</v>
      </c>
      <c r="E65" s="92">
        <f>Feb!J65</f>
        <v>1.3318385650224216</v>
      </c>
      <c r="F65" s="92">
        <f>Mar!J65</f>
        <v>1.2126696832579185</v>
      </c>
      <c r="G65" s="92"/>
      <c r="H65" s="92"/>
      <c r="I65" s="56"/>
      <c r="J65" s="56"/>
      <c r="K65" s="56"/>
      <c r="L65" s="56"/>
      <c r="M65" s="56"/>
      <c r="N65" s="56"/>
      <c r="O65" s="56"/>
      <c r="P65" s="87">
        <f>(Jan!G65+Feb!G65+Mar!G65)/(Jan!I65+Feb!I65+Mar!I65)</f>
        <v>1.2514970059880239</v>
      </c>
    </row>
    <row r="66" spans="1:16" x14ac:dyDescent="0.2">
      <c r="A66" s="53" t="s">
        <v>184</v>
      </c>
      <c r="B66" s="54" t="s">
        <v>182</v>
      </c>
      <c r="C66" s="19" t="s">
        <v>185</v>
      </c>
      <c r="D66" s="86">
        <f>Jan!J66</f>
        <v>1.1607142857142858</v>
      </c>
      <c r="E66" s="92">
        <f>Feb!J66</f>
        <v>1.1948051948051948</v>
      </c>
      <c r="F66" s="92">
        <f>Mar!J66</f>
        <v>1.1324503311258278</v>
      </c>
      <c r="G66" s="92"/>
      <c r="H66" s="92"/>
      <c r="I66" s="56"/>
      <c r="J66" s="56"/>
      <c r="K66" s="56"/>
      <c r="L66" s="56"/>
      <c r="M66" s="56"/>
      <c r="N66" s="56"/>
      <c r="O66" s="56"/>
      <c r="P66" s="87">
        <f>(Jan!G66+Feb!G66+Mar!G66)/(Jan!I66+Feb!I66+Mar!I66)</f>
        <v>1.1627906976744187</v>
      </c>
    </row>
    <row r="67" spans="1:16" x14ac:dyDescent="0.2">
      <c r="A67" s="59" t="s">
        <v>186</v>
      </c>
      <c r="B67" s="54" t="s">
        <v>182</v>
      </c>
      <c r="C67" s="55" t="s">
        <v>187</v>
      </c>
      <c r="D67" s="86">
        <f>Jan!J67</f>
        <v>0.89677419354838706</v>
      </c>
      <c r="E67" s="92">
        <f>Feb!J67</f>
        <v>1.1958041958041958</v>
      </c>
      <c r="F67" s="92">
        <f>Mar!J67</f>
        <v>1.029585798816568</v>
      </c>
      <c r="G67" s="92"/>
      <c r="H67" s="92"/>
      <c r="I67" s="56"/>
      <c r="J67" s="56"/>
      <c r="K67" s="56"/>
      <c r="L67" s="56"/>
      <c r="M67" s="56"/>
      <c r="N67" s="56"/>
      <c r="O67" s="56"/>
      <c r="P67" s="87">
        <f>(Jan!G67+Feb!G67+Mar!G67)/(Jan!I67+Feb!I67+Mar!I67)</f>
        <v>1.0364025695931478</v>
      </c>
    </row>
    <row r="68" spans="1:16" x14ac:dyDescent="0.2">
      <c r="A68" s="59" t="s">
        <v>188</v>
      </c>
      <c r="B68" s="54" t="s">
        <v>182</v>
      </c>
      <c r="C68" s="55" t="s">
        <v>189</v>
      </c>
      <c r="D68" s="86">
        <f>Jan!J68</f>
        <v>1.0845070422535212</v>
      </c>
      <c r="E68" s="92">
        <f>Feb!J68</f>
        <v>1.0842490842490842</v>
      </c>
      <c r="F68" s="92">
        <f>Mar!J68</f>
        <v>1.1215686274509804</v>
      </c>
      <c r="G68" s="92"/>
      <c r="H68" s="92"/>
      <c r="I68" s="56"/>
      <c r="J68" s="56"/>
      <c r="K68" s="56"/>
      <c r="L68" s="56"/>
      <c r="M68" s="56"/>
      <c r="N68" s="56"/>
      <c r="O68" s="56"/>
      <c r="P68" s="87">
        <f>(Jan!G68+Feb!G68+Mar!G68)/(Jan!I68+Feb!I68+Mar!I68)</f>
        <v>1.0960591133004927</v>
      </c>
    </row>
    <row r="69" spans="1:16" x14ac:dyDescent="0.2">
      <c r="A69" s="53" t="s">
        <v>207</v>
      </c>
      <c r="B69" s="54" t="s">
        <v>182</v>
      </c>
      <c r="C69" s="55" t="s">
        <v>463</v>
      </c>
      <c r="D69" s="86">
        <f>Jan!J69</f>
        <v>1.0350877192982457</v>
      </c>
      <c r="E69" s="92">
        <f>Feb!J69</f>
        <v>1.0535714285714286</v>
      </c>
      <c r="F69" s="92">
        <f>Mar!J69</f>
        <v>1.0930232558139534</v>
      </c>
      <c r="G69" s="92"/>
      <c r="H69" s="92"/>
      <c r="I69" s="56"/>
      <c r="J69" s="56"/>
      <c r="K69" s="56"/>
      <c r="L69" s="56"/>
      <c r="M69" s="56"/>
      <c r="N69" s="56"/>
      <c r="O69" s="56"/>
      <c r="P69" s="87">
        <f>(Jan!G69+Feb!G69+Mar!G69)/(Jan!I69+Feb!I69+Mar!I69)</f>
        <v>1.0576923076923077</v>
      </c>
    </row>
    <row r="70" spans="1:16" x14ac:dyDescent="0.2">
      <c r="A70" s="53" t="s">
        <v>190</v>
      </c>
      <c r="B70" s="54" t="s">
        <v>182</v>
      </c>
      <c r="C70" s="55" t="s">
        <v>501</v>
      </c>
      <c r="D70" s="86">
        <f>Jan!J70</f>
        <v>0.98473282442748089</v>
      </c>
      <c r="E70" s="92">
        <f>Feb!J70</f>
        <v>1.0338983050847457</v>
      </c>
      <c r="F70" s="92">
        <f>Mar!J70</f>
        <v>0.94890510948905105</v>
      </c>
      <c r="G70" s="92"/>
      <c r="H70" s="92"/>
      <c r="I70" s="56"/>
      <c r="J70" s="56"/>
      <c r="K70" s="56"/>
      <c r="L70" s="56"/>
      <c r="M70" s="56"/>
      <c r="N70" s="56"/>
      <c r="O70" s="56"/>
      <c r="P70" s="87">
        <f>(Jan!G70+Feb!G70+Mar!G70)/(Jan!I70+Feb!I70+Mar!I70)</f>
        <v>0.98704663212435229</v>
      </c>
    </row>
    <row r="71" spans="1:16" x14ac:dyDescent="0.2">
      <c r="A71" s="59" t="s">
        <v>191</v>
      </c>
      <c r="B71" s="54" t="s">
        <v>182</v>
      </c>
      <c r="C71" s="55" t="s">
        <v>192</v>
      </c>
      <c r="D71" s="86">
        <f>Jan!J71</f>
        <v>1</v>
      </c>
      <c r="E71" s="92">
        <f>Feb!J71</f>
        <v>0.70447976878612928</v>
      </c>
      <c r="F71" s="92">
        <f>Mar!J71</f>
        <v>0.98611111111111116</v>
      </c>
      <c r="G71" s="92"/>
      <c r="H71" s="92"/>
      <c r="I71" s="56"/>
      <c r="J71" s="56"/>
      <c r="K71" s="56"/>
      <c r="L71" s="56"/>
      <c r="M71" s="56"/>
      <c r="N71" s="56"/>
      <c r="O71" s="56"/>
      <c r="P71" s="87">
        <f>(Jan!G71+Feb!G71+Mar!G71)/(Jan!I71+Feb!I71+Mar!I71)</f>
        <v>0.88235294117647156</v>
      </c>
    </row>
    <row r="72" spans="1:16" x14ac:dyDescent="0.2">
      <c r="A72" s="53" t="s">
        <v>193</v>
      </c>
      <c r="B72" s="54" t="s">
        <v>182</v>
      </c>
      <c r="C72" s="55" t="s">
        <v>194</v>
      </c>
      <c r="D72" s="86">
        <f>Jan!J72</f>
        <v>1.358974358974359</v>
      </c>
      <c r="E72" s="92">
        <f>Feb!J72</f>
        <v>1.3636363636363635</v>
      </c>
      <c r="F72" s="92">
        <f>Mar!J72</f>
        <v>1.2698412698412698</v>
      </c>
      <c r="G72" s="92"/>
      <c r="H72" s="92"/>
      <c r="I72" s="56"/>
      <c r="J72" s="56"/>
      <c r="K72" s="56"/>
      <c r="L72" s="56"/>
      <c r="M72" s="56"/>
      <c r="N72" s="56"/>
      <c r="O72" s="56"/>
      <c r="P72" s="87">
        <f>(Jan!G72+Feb!G72+Mar!G72)/(Jan!I72+Feb!I72+Mar!I72)</f>
        <v>1.3333333333333333</v>
      </c>
    </row>
    <row r="73" spans="1:16" x14ac:dyDescent="0.2">
      <c r="A73" s="53" t="s">
        <v>195</v>
      </c>
      <c r="B73" s="54" t="s">
        <v>182</v>
      </c>
      <c r="C73" s="55" t="s">
        <v>196</v>
      </c>
      <c r="D73" s="86">
        <f>Jan!J73</f>
        <v>1.0125786163522013</v>
      </c>
      <c r="E73" s="92">
        <f>Feb!J73</f>
        <v>0.93333333333333335</v>
      </c>
      <c r="F73" s="92">
        <f>Mar!J73</f>
        <v>0.94252873563218387</v>
      </c>
      <c r="G73" s="92"/>
      <c r="H73" s="92"/>
      <c r="I73" s="56"/>
      <c r="J73" s="56"/>
      <c r="K73" s="56"/>
      <c r="L73" s="56"/>
      <c r="M73" s="56"/>
      <c r="N73" s="56"/>
      <c r="O73" s="56"/>
      <c r="P73" s="87">
        <f>(Jan!G73+Feb!G73+Mar!G73)/(Jan!I73+Feb!I73+Mar!I73)</f>
        <v>0.96273291925465843</v>
      </c>
    </row>
    <row r="74" spans="1:16" x14ac:dyDescent="0.2">
      <c r="A74" s="53" t="s">
        <v>197</v>
      </c>
      <c r="B74" s="54" t="s">
        <v>182</v>
      </c>
      <c r="C74" s="55" t="s">
        <v>305</v>
      </c>
      <c r="D74" s="86">
        <f>Jan!J74</f>
        <v>1.0403877221324718</v>
      </c>
      <c r="E74" s="92">
        <f>Feb!J74</f>
        <v>1.0689075630252101</v>
      </c>
      <c r="F74" s="92">
        <f>Mar!J74</f>
        <v>1.0265625</v>
      </c>
      <c r="G74" s="92"/>
      <c r="H74" s="92"/>
      <c r="I74" s="56"/>
      <c r="J74" s="56"/>
      <c r="K74" s="56"/>
      <c r="L74" s="56"/>
      <c r="M74" s="56"/>
      <c r="N74" s="56"/>
      <c r="O74" s="56"/>
      <c r="P74" s="87">
        <f>(Jan!G74+Feb!G74+Mar!G74)/(Jan!I74+Feb!I74+Mar!I74)</f>
        <v>1.0447680690399137</v>
      </c>
    </row>
    <row r="75" spans="1:16" x14ac:dyDescent="0.2">
      <c r="A75" s="53" t="s">
        <v>199</v>
      </c>
      <c r="B75" s="54" t="s">
        <v>182</v>
      </c>
      <c r="C75" s="55" t="s">
        <v>200</v>
      </c>
      <c r="D75" s="86">
        <f>Jan!J75</f>
        <v>0.92070484581497802</v>
      </c>
      <c r="E75" s="92">
        <f>Feb!J75</f>
        <v>0.98324022346368711</v>
      </c>
      <c r="F75" s="92">
        <f>Mar!J75</f>
        <v>1.0561224489795917</v>
      </c>
      <c r="G75" s="92"/>
      <c r="H75" s="92"/>
      <c r="I75" s="56"/>
      <c r="J75" s="56"/>
      <c r="K75" s="56"/>
      <c r="L75" s="56"/>
      <c r="M75" s="56"/>
      <c r="N75" s="56"/>
      <c r="O75" s="56"/>
      <c r="P75" s="87">
        <f>(Jan!G75+Feb!G75+Mar!G75)/(Jan!I75+Feb!I75+Mar!I75)</f>
        <v>0.98338870431893688</v>
      </c>
    </row>
    <row r="76" spans="1:16" x14ac:dyDescent="0.2">
      <c r="A76" s="59" t="s">
        <v>201</v>
      </c>
      <c r="B76" s="54" t="s">
        <v>182</v>
      </c>
      <c r="C76" s="55" t="s">
        <v>202</v>
      </c>
      <c r="D76" s="86">
        <f>Jan!J76</f>
        <v>0.96013864818024264</v>
      </c>
      <c r="E76" s="92">
        <f>Feb!J76</f>
        <v>0.97236614853195169</v>
      </c>
      <c r="F76" s="92">
        <f>Mar!J76</f>
        <v>0.98993288590604023</v>
      </c>
      <c r="G76" s="92"/>
      <c r="H76" s="92"/>
      <c r="I76" s="56"/>
      <c r="J76" s="56"/>
      <c r="K76" s="56"/>
      <c r="L76" s="56"/>
      <c r="M76" s="56"/>
      <c r="N76" s="56"/>
      <c r="O76" s="56"/>
      <c r="P76" s="87">
        <f>(Jan!G76+Feb!G76+Mar!G76)/(Jan!I76+Feb!I76+Mar!I76)</f>
        <v>0.97431506849315064</v>
      </c>
    </row>
    <row r="77" spans="1:16" x14ac:dyDescent="0.2">
      <c r="A77" s="53" t="s">
        <v>203</v>
      </c>
      <c r="B77" s="54" t="s">
        <v>182</v>
      </c>
      <c r="C77" s="55" t="s">
        <v>204</v>
      </c>
      <c r="D77" s="86">
        <f>Jan!J77</f>
        <v>1.3957446808510638</v>
      </c>
      <c r="E77" s="92">
        <f>Feb!J77</f>
        <v>1.2202643171806167</v>
      </c>
      <c r="F77" s="92">
        <f>Mar!J77</f>
        <v>1.2815126050420169</v>
      </c>
      <c r="G77" s="92"/>
      <c r="H77" s="92"/>
      <c r="I77" s="56"/>
      <c r="J77" s="56"/>
      <c r="K77" s="56"/>
      <c r="L77" s="56"/>
      <c r="M77" s="56"/>
      <c r="N77" s="56"/>
      <c r="O77" s="56"/>
      <c r="P77" s="87">
        <f>(Jan!G77+Feb!G77+Mar!G77)/(Jan!I77+Feb!I77+Mar!I77)</f>
        <v>1.3</v>
      </c>
    </row>
    <row r="78" spans="1:16" x14ac:dyDescent="0.2">
      <c r="A78" s="59" t="s">
        <v>205</v>
      </c>
      <c r="B78" s="54" t="s">
        <v>182</v>
      </c>
      <c r="C78" s="55" t="s">
        <v>206</v>
      </c>
      <c r="D78" s="86">
        <f>Jan!J78</f>
        <v>1.0135135135135136</v>
      </c>
      <c r="E78" s="92">
        <f>Feb!J78</f>
        <v>1.0161290322580645</v>
      </c>
      <c r="F78" s="92">
        <f>Mar!J78</f>
        <v>0.97530864197530864</v>
      </c>
      <c r="G78" s="92"/>
      <c r="H78" s="92"/>
      <c r="I78" s="56"/>
      <c r="J78" s="56"/>
      <c r="K78" s="56"/>
      <c r="L78" s="56"/>
      <c r="M78" s="56"/>
      <c r="N78" s="56"/>
      <c r="O78" s="56"/>
      <c r="P78" s="87">
        <f>(Jan!G78+Feb!G78+Mar!G78)/(Jan!I78+Feb!I78+Mar!I78)</f>
        <v>1</v>
      </c>
    </row>
    <row r="79" spans="1:16" x14ac:dyDescent="0.2">
      <c r="A79" s="59" t="s">
        <v>208</v>
      </c>
      <c r="B79" s="54" t="s">
        <v>209</v>
      </c>
      <c r="C79" s="55" t="s">
        <v>209</v>
      </c>
      <c r="D79" s="86">
        <f>Jan!J79</f>
        <v>1.0547945205479452</v>
      </c>
      <c r="E79" s="92">
        <f>Feb!J79</f>
        <v>1.1506849315068493</v>
      </c>
      <c r="F79" s="92">
        <f>Mar!J79</f>
        <v>1.08</v>
      </c>
      <c r="G79" s="92"/>
      <c r="H79" s="92"/>
      <c r="I79" s="56"/>
      <c r="J79" s="56"/>
      <c r="K79" s="56"/>
      <c r="L79" s="56"/>
      <c r="M79" s="56"/>
      <c r="N79" s="56"/>
      <c r="O79" s="56"/>
      <c r="P79" s="87">
        <f>(Jan!G79+Feb!G79+Mar!G79)/(Jan!I79+Feb!I79+Mar!I79)</f>
        <v>1.0950226244343892</v>
      </c>
    </row>
    <row r="80" spans="1:16" x14ac:dyDescent="0.2">
      <c r="A80" s="53" t="s">
        <v>210</v>
      </c>
      <c r="B80" s="54" t="s">
        <v>211</v>
      </c>
      <c r="C80" s="55" t="s">
        <v>212</v>
      </c>
      <c r="D80" s="86">
        <f>Jan!J80</f>
        <v>1.4</v>
      </c>
      <c r="E80" s="92">
        <f>Feb!J80</f>
        <v>2.4</v>
      </c>
      <c r="F80" s="92">
        <f>Mar!J80</f>
        <v>1.5</v>
      </c>
      <c r="G80" s="92"/>
      <c r="H80" s="92"/>
      <c r="I80" s="56"/>
      <c r="J80" s="56"/>
      <c r="K80" s="56"/>
      <c r="L80" s="56"/>
      <c r="M80" s="56"/>
      <c r="N80" s="56"/>
      <c r="O80" s="56"/>
      <c r="P80" s="87">
        <f>(Jan!G80+Feb!G80+Mar!G80)/(Jan!I80+Feb!I80+Mar!I80)</f>
        <v>1.7857142857142858</v>
      </c>
    </row>
    <row r="81" spans="1:16" x14ac:dyDescent="0.2">
      <c r="A81" s="53" t="s">
        <v>213</v>
      </c>
      <c r="B81" s="54" t="s">
        <v>214</v>
      </c>
      <c r="C81" s="55" t="s">
        <v>215</v>
      </c>
      <c r="D81" s="86">
        <f>Jan!J81</f>
        <v>1.0454545454545454</v>
      </c>
      <c r="E81" s="92">
        <f>Feb!J81</f>
        <v>1.1038961038961039</v>
      </c>
      <c r="F81" s="92">
        <f>Mar!J81</f>
        <v>1.0897435897435896</v>
      </c>
      <c r="G81" s="92"/>
      <c r="H81" s="92"/>
      <c r="I81" s="56"/>
      <c r="J81" s="56"/>
      <c r="K81" s="56"/>
      <c r="L81" s="56"/>
      <c r="M81" s="56"/>
      <c r="N81" s="56"/>
      <c r="O81" s="56"/>
      <c r="P81" s="87">
        <f>(Jan!G81+Feb!G81+Mar!G81)/(Jan!I81+Feb!I81+Mar!I81)</f>
        <v>1.0814479638009049</v>
      </c>
    </row>
    <row r="82" spans="1:16" x14ac:dyDescent="0.2">
      <c r="A82" s="53" t="s">
        <v>216</v>
      </c>
      <c r="B82" s="54" t="s">
        <v>217</v>
      </c>
      <c r="C82" s="55" t="s">
        <v>217</v>
      </c>
      <c r="D82" s="86">
        <f>Jan!J82</f>
        <v>1.9230769230769231</v>
      </c>
      <c r="E82" s="92">
        <f>Feb!J82</f>
        <v>3.5</v>
      </c>
      <c r="F82" s="92">
        <f>Mar!J82</f>
        <v>2.5</v>
      </c>
      <c r="G82" s="92"/>
      <c r="H82" s="92"/>
      <c r="I82" s="56"/>
      <c r="J82" s="56"/>
      <c r="K82" s="56"/>
      <c r="L82" s="56"/>
      <c r="M82" s="56"/>
      <c r="N82" s="56"/>
      <c r="O82" s="56"/>
      <c r="P82" s="87">
        <f>(Jan!G82+Feb!G82+Mar!G82)/(Jan!I82+Feb!I82+Mar!I82)</f>
        <v>2.347826086956522</v>
      </c>
    </row>
    <row r="83" spans="1:16" ht="12" customHeight="1" x14ac:dyDescent="0.2">
      <c r="A83" s="53" t="s">
        <v>218</v>
      </c>
      <c r="B83" s="54" t="s">
        <v>217</v>
      </c>
      <c r="C83" s="55" t="s">
        <v>52</v>
      </c>
      <c r="D83" s="86">
        <f>Jan!J83</f>
        <v>1.40625</v>
      </c>
      <c r="E83" s="92">
        <f>Feb!J83</f>
        <v>1.9</v>
      </c>
      <c r="F83" s="92">
        <f>Mar!J83</f>
        <v>1.8461538461538463</v>
      </c>
      <c r="G83" s="92"/>
      <c r="H83" s="92"/>
      <c r="I83" s="56"/>
      <c r="J83" s="56"/>
      <c r="K83" s="56"/>
      <c r="L83" s="56"/>
      <c r="M83" s="56"/>
      <c r="N83" s="56"/>
      <c r="O83" s="56"/>
      <c r="P83" s="87">
        <f>(Jan!G83+Feb!G83+Mar!G83)/(Jan!I83+Feb!I83+Mar!I83)</f>
        <v>1.7045454545454546</v>
      </c>
    </row>
    <row r="84" spans="1:16" x14ac:dyDescent="0.2">
      <c r="A84" s="53" t="s">
        <v>219</v>
      </c>
      <c r="B84" s="54" t="s">
        <v>220</v>
      </c>
      <c r="C84" s="55" t="s">
        <v>221</v>
      </c>
      <c r="D84" s="86">
        <f>Jan!J84</f>
        <v>2.5606060606060606</v>
      </c>
      <c r="E84" s="92">
        <f>Feb!J84</f>
        <v>3.6813186813186811</v>
      </c>
      <c r="F84" s="92">
        <f>Mar!J84</f>
        <v>4.1500000000000004</v>
      </c>
      <c r="G84" s="92"/>
      <c r="H84" s="92"/>
      <c r="I84" s="56"/>
      <c r="J84" s="56"/>
      <c r="K84" s="56"/>
      <c r="L84" s="56"/>
      <c r="M84" s="56"/>
      <c r="N84" s="56"/>
      <c r="O84" s="56"/>
      <c r="P84" s="87">
        <f>(Jan!G84+Feb!G84+Mar!G84)/(Jan!I84+Feb!I84+Mar!I84)</f>
        <v>3.3684210526315788</v>
      </c>
    </row>
    <row r="85" spans="1:16" x14ac:dyDescent="0.2">
      <c r="A85" s="53" t="s">
        <v>222</v>
      </c>
      <c r="B85" s="54" t="s">
        <v>220</v>
      </c>
      <c r="C85" s="55" t="s">
        <v>223</v>
      </c>
      <c r="D85" s="86">
        <f>Jan!J85</f>
        <v>1.2794117647058822</v>
      </c>
      <c r="E85" s="92">
        <f>Feb!J85</f>
        <v>1.607843137254902</v>
      </c>
      <c r="F85" s="92">
        <f>Mar!J85</f>
        <v>1.8679245283018868</v>
      </c>
      <c r="G85" s="92"/>
      <c r="H85" s="92"/>
      <c r="I85" s="56"/>
      <c r="J85" s="56"/>
      <c r="K85" s="56"/>
      <c r="L85" s="56"/>
      <c r="M85" s="56"/>
      <c r="N85" s="56"/>
      <c r="O85" s="56"/>
      <c r="P85" s="87">
        <f>(Jan!G85+Feb!G85+Mar!G85)/(Jan!I85+Feb!I85+Mar!I85)</f>
        <v>1.558139534883721</v>
      </c>
    </row>
    <row r="86" spans="1:16" x14ac:dyDescent="0.2">
      <c r="A86" s="53" t="s">
        <v>224</v>
      </c>
      <c r="B86" s="54" t="s">
        <v>225</v>
      </c>
      <c r="C86" s="55" t="s">
        <v>226</v>
      </c>
      <c r="D86" s="86">
        <f>Jan!J86</f>
        <v>2</v>
      </c>
      <c r="E86" s="92">
        <f>Feb!J86</f>
        <v>1.8627450980392157</v>
      </c>
      <c r="F86" s="92">
        <f>Mar!J86</f>
        <v>1.5905511811023623</v>
      </c>
      <c r="G86" s="92"/>
      <c r="H86" s="92"/>
      <c r="I86" s="56"/>
      <c r="J86" s="56"/>
      <c r="K86" s="56"/>
      <c r="L86" s="56"/>
      <c r="M86" s="56"/>
      <c r="N86" s="56"/>
      <c r="O86" s="56"/>
      <c r="P86" s="87">
        <f>(Jan!G86+Feb!G86+Mar!G86)/(Jan!I86+Feb!I86+Mar!I86)</f>
        <v>1.79375</v>
      </c>
    </row>
    <row r="87" spans="1:16" x14ac:dyDescent="0.2">
      <c r="A87" s="53" t="s">
        <v>227</v>
      </c>
      <c r="B87" s="54" t="s">
        <v>228</v>
      </c>
      <c r="C87" s="55" t="s">
        <v>229</v>
      </c>
      <c r="D87" s="86">
        <f>Jan!J87</f>
        <v>1.4090909090909092</v>
      </c>
      <c r="E87" s="92">
        <f>Feb!J87</f>
        <v>1.490909090909091</v>
      </c>
      <c r="F87" s="92">
        <f>Mar!J87</f>
        <v>1.196969696969697</v>
      </c>
      <c r="G87" s="92"/>
      <c r="H87" s="92"/>
      <c r="I87" s="56"/>
      <c r="J87" s="56"/>
      <c r="K87" s="56"/>
      <c r="L87" s="56"/>
      <c r="M87" s="56"/>
      <c r="N87" s="56"/>
      <c r="O87" s="56"/>
      <c r="P87" s="87">
        <f>(Jan!G87+Feb!G87+Mar!G87)/(Jan!I87+Feb!I87+Mar!I87)</f>
        <v>1.358288770053476</v>
      </c>
    </row>
    <row r="88" spans="1:16" x14ac:dyDescent="0.2">
      <c r="A88" s="53" t="s">
        <v>230</v>
      </c>
      <c r="B88" s="54" t="s">
        <v>231</v>
      </c>
      <c r="C88" s="55" t="s">
        <v>232</v>
      </c>
      <c r="D88" s="86">
        <f>Jan!J88</f>
        <v>0.93617021276595747</v>
      </c>
      <c r="E88" s="92">
        <f>Feb!J88</f>
        <v>0.96842105263157896</v>
      </c>
      <c r="F88" s="92">
        <f>Mar!J88</f>
        <v>0.9321266968325792</v>
      </c>
      <c r="G88" s="92"/>
      <c r="H88" s="92"/>
      <c r="I88" s="56"/>
      <c r="J88" s="56"/>
      <c r="K88" s="56"/>
      <c r="L88" s="56"/>
      <c r="M88" s="56"/>
      <c r="N88" s="56"/>
      <c r="O88" s="56"/>
      <c r="P88" s="87">
        <f>(Jan!G88+Feb!G88+Mar!G88)/(Jan!I88+Feb!I88+Mar!I88)</f>
        <v>0.94490818030050083</v>
      </c>
    </row>
    <row r="89" spans="1:16" x14ac:dyDescent="0.2">
      <c r="A89" s="53" t="s">
        <v>233</v>
      </c>
      <c r="B89" s="54" t="s">
        <v>234</v>
      </c>
      <c r="C89" s="55" t="s">
        <v>235</v>
      </c>
      <c r="D89" s="86">
        <f>Jan!J89</f>
        <v>1.7333333333333334</v>
      </c>
      <c r="E89" s="92">
        <f>Feb!J89</f>
        <v>1.03125</v>
      </c>
      <c r="F89" s="92">
        <f>Mar!J89</f>
        <v>1.0789473684210527</v>
      </c>
      <c r="G89" s="92"/>
      <c r="H89" s="92"/>
      <c r="I89" s="56"/>
      <c r="J89" s="56"/>
      <c r="K89" s="56"/>
      <c r="L89" s="56"/>
      <c r="M89" s="56"/>
      <c r="N89" s="56"/>
      <c r="O89" s="56"/>
      <c r="P89" s="87">
        <f>(Jan!G89+Feb!G89+Mar!G89)/(Jan!I89+Feb!I89+Mar!I89)</f>
        <v>1.26</v>
      </c>
    </row>
    <row r="90" spans="1:16" x14ac:dyDescent="0.2">
      <c r="A90" s="53" t="s">
        <v>236</v>
      </c>
      <c r="B90" s="54" t="s">
        <v>234</v>
      </c>
      <c r="C90" s="55" t="s">
        <v>237</v>
      </c>
      <c r="D90" s="86">
        <f>Jan!J90</f>
        <v>1.3333333333333333</v>
      </c>
      <c r="E90" s="92">
        <f>Feb!J90</f>
        <v>1.1428571428571428</v>
      </c>
      <c r="F90" s="92">
        <f>Mar!J90</f>
        <v>1</v>
      </c>
      <c r="G90" s="92"/>
      <c r="H90" s="92"/>
      <c r="I90" s="56"/>
      <c r="J90" s="56"/>
      <c r="K90" s="56"/>
      <c r="L90" s="56"/>
      <c r="M90" s="56"/>
      <c r="N90" s="56"/>
      <c r="O90" s="56"/>
      <c r="P90" s="87">
        <f>(Jan!G90+Feb!G90+Mar!G90)/(Jan!I90+Feb!I90+Mar!I90)</f>
        <v>1.1538461538461537</v>
      </c>
    </row>
    <row r="91" spans="1:16" x14ac:dyDescent="0.2">
      <c r="A91" s="53" t="s">
        <v>238</v>
      </c>
      <c r="B91" s="54" t="s">
        <v>239</v>
      </c>
      <c r="C91" s="55" t="s">
        <v>240</v>
      </c>
      <c r="D91" s="86">
        <f>Jan!J91</f>
        <v>1</v>
      </c>
      <c r="E91" s="92">
        <f>Feb!J91</f>
        <v>0.6</v>
      </c>
      <c r="F91" s="92">
        <f>Mar!J91</f>
        <v>1</v>
      </c>
      <c r="G91" s="92"/>
      <c r="H91" s="92"/>
      <c r="I91" s="56"/>
      <c r="J91" s="56"/>
      <c r="K91" s="56"/>
      <c r="L91" s="56"/>
      <c r="M91" s="56"/>
      <c r="N91" s="56"/>
      <c r="O91" s="56"/>
      <c r="P91" s="87">
        <f>(Jan!G91+Feb!G91+Mar!G91)/(Jan!I91+Feb!I91+Mar!I91)</f>
        <v>0.84615384615384615</v>
      </c>
    </row>
    <row r="92" spans="1:16" x14ac:dyDescent="0.2">
      <c r="A92" s="53" t="s">
        <v>241</v>
      </c>
      <c r="B92" s="54" t="s">
        <v>242</v>
      </c>
      <c r="C92" s="55" t="s">
        <v>243</v>
      </c>
      <c r="D92" s="86">
        <f>Jan!J92</f>
        <v>1.1228070175438596</v>
      </c>
      <c r="E92" s="92">
        <f>Feb!J92</f>
        <v>1.1531531531531531</v>
      </c>
      <c r="F92" s="92">
        <f>Mar!J92</f>
        <v>1.125</v>
      </c>
      <c r="G92" s="92"/>
      <c r="H92" s="92"/>
      <c r="I92" s="56"/>
      <c r="J92" s="56"/>
      <c r="K92" s="56"/>
      <c r="L92" s="56"/>
      <c r="M92" s="56"/>
      <c r="N92" s="56"/>
      <c r="O92" s="56"/>
      <c r="P92" s="87">
        <f>(Jan!G92+Feb!G92+Mar!G92)/(Jan!I92+Feb!I92+Mar!I92)</f>
        <v>1.1329639889196677</v>
      </c>
    </row>
    <row r="93" spans="1:16" x14ac:dyDescent="0.2">
      <c r="A93" s="53" t="s">
        <v>244</v>
      </c>
      <c r="B93" s="54" t="s">
        <v>245</v>
      </c>
      <c r="C93" s="55" t="s">
        <v>246</v>
      </c>
      <c r="D93" s="86">
        <f>Jan!J93</f>
        <v>1.0625</v>
      </c>
      <c r="E93" s="92">
        <f>Feb!J93</f>
        <v>1.2142857142857142</v>
      </c>
      <c r="F93" s="92">
        <f>Mar!J93</f>
        <v>0.91666666666666663</v>
      </c>
      <c r="G93" s="92"/>
      <c r="H93" s="92"/>
      <c r="I93" s="56"/>
      <c r="J93" s="56"/>
      <c r="K93" s="56"/>
      <c r="L93" s="56"/>
      <c r="M93" s="56"/>
      <c r="N93" s="56"/>
      <c r="O93" s="56"/>
      <c r="P93" s="87">
        <f>(Jan!G93+Feb!G93+Mar!G93)/(Jan!I93+Feb!I93+Mar!I93)</f>
        <v>1.037037037037037</v>
      </c>
    </row>
    <row r="94" spans="1:16" x14ac:dyDescent="0.2">
      <c r="A94" s="53" t="s">
        <v>247</v>
      </c>
      <c r="B94" s="54" t="s">
        <v>245</v>
      </c>
      <c r="C94" s="55" t="s">
        <v>245</v>
      </c>
      <c r="D94" s="86">
        <f>Jan!J94</f>
        <v>1.0408163265306123</v>
      </c>
      <c r="E94" s="92">
        <f>Feb!J94</f>
        <v>1.2439024390243902</v>
      </c>
      <c r="F94" s="92">
        <f>Mar!J94</f>
        <v>1</v>
      </c>
      <c r="G94" s="92"/>
      <c r="H94" s="92"/>
      <c r="I94" s="56"/>
      <c r="J94" s="56"/>
      <c r="K94" s="56"/>
      <c r="L94" s="56"/>
      <c r="M94" s="56"/>
      <c r="N94" s="56"/>
      <c r="O94" s="56"/>
      <c r="P94" s="87">
        <f>(Jan!G94+Feb!G94+Mar!G94)/(Jan!I94+Feb!I94+Mar!I94)</f>
        <v>1.0912547528517109</v>
      </c>
    </row>
    <row r="95" spans="1:16" x14ac:dyDescent="0.2">
      <c r="A95" s="53" t="s">
        <v>248</v>
      </c>
      <c r="B95" s="54" t="s">
        <v>249</v>
      </c>
      <c r="C95" s="55" t="s">
        <v>250</v>
      </c>
      <c r="D95" s="86">
        <f>Jan!J95</f>
        <v>1.0803571428571428</v>
      </c>
      <c r="E95" s="92">
        <f>Feb!J95</f>
        <v>1.1081081081081081</v>
      </c>
      <c r="F95" s="92">
        <f>Mar!J95</f>
        <v>0.83177570093457942</v>
      </c>
      <c r="G95" s="92"/>
      <c r="H95" s="92"/>
      <c r="I95" s="56"/>
      <c r="J95" s="56"/>
      <c r="K95" s="56"/>
      <c r="L95" s="56"/>
      <c r="M95" s="56"/>
      <c r="N95" s="56"/>
      <c r="O95" s="56"/>
      <c r="P95" s="87">
        <f>(Jan!G95+Feb!G95+Mar!G95)/(Jan!I95+Feb!I95+Mar!I95)</f>
        <v>1.009090909090909</v>
      </c>
    </row>
    <row r="96" spans="1:16" x14ac:dyDescent="0.2">
      <c r="A96" s="53" t="s">
        <v>251</v>
      </c>
      <c r="B96" s="54" t="s">
        <v>252</v>
      </c>
      <c r="C96" s="55" t="s">
        <v>253</v>
      </c>
      <c r="D96" s="86">
        <f>Jan!J96</f>
        <v>1.0879120879120878</v>
      </c>
      <c r="E96" s="92">
        <f>Feb!J96</f>
        <v>1.0192307692307692</v>
      </c>
      <c r="F96" s="92">
        <f>Mar!J96</f>
        <v>1.7692307692307692</v>
      </c>
      <c r="G96" s="92"/>
      <c r="H96" s="92"/>
      <c r="I96" s="56"/>
      <c r="J96" s="56"/>
      <c r="K96" s="56"/>
      <c r="L96" s="56"/>
      <c r="M96" s="56"/>
      <c r="N96" s="56"/>
      <c r="O96" s="56"/>
      <c r="P96" s="87">
        <f>(Jan!G96+Feb!G96+Mar!G96)/(Jan!I96+Feb!I96+Mar!I96)</f>
        <v>1.3603238866396761</v>
      </c>
    </row>
    <row r="97" spans="1:16" x14ac:dyDescent="0.2">
      <c r="A97" s="53" t="s">
        <v>254</v>
      </c>
      <c r="B97" s="54" t="s">
        <v>255</v>
      </c>
      <c r="C97" s="55" t="s">
        <v>256</v>
      </c>
      <c r="D97" s="86">
        <f>Jan!J97</f>
        <v>1.1545454545454545</v>
      </c>
      <c r="E97" s="92">
        <f>Feb!J97</f>
        <v>1.1875</v>
      </c>
      <c r="F97" s="92">
        <f>Mar!J97</f>
        <v>1.0892857142857142</v>
      </c>
      <c r="G97" s="92"/>
      <c r="H97" s="92"/>
      <c r="I97" s="56"/>
      <c r="J97" s="56"/>
      <c r="K97" s="56"/>
      <c r="L97" s="56"/>
      <c r="M97" s="56"/>
      <c r="N97" s="56"/>
      <c r="O97" s="56"/>
      <c r="P97" s="87">
        <f>(Jan!G97+Feb!G97+Mar!G97)/(Jan!I97+Feb!I97+Mar!I97)</f>
        <v>1.1415094339622642</v>
      </c>
    </row>
    <row r="98" spans="1:16" x14ac:dyDescent="0.2">
      <c r="A98" s="53" t="s">
        <v>257</v>
      </c>
      <c r="B98" s="54" t="s">
        <v>258</v>
      </c>
      <c r="C98" s="55" t="s">
        <v>259</v>
      </c>
      <c r="D98" s="86">
        <f>Jan!J98</f>
        <v>1.2051282051282051</v>
      </c>
      <c r="E98" s="92">
        <f>Feb!J98</f>
        <v>1</v>
      </c>
      <c r="F98" s="92">
        <f>Mar!J98</f>
        <v>1.5</v>
      </c>
      <c r="G98" s="92"/>
      <c r="H98" s="92"/>
      <c r="I98" s="56"/>
      <c r="J98" s="56"/>
      <c r="K98" s="56"/>
      <c r="L98" s="56"/>
      <c r="M98" s="56"/>
      <c r="N98" s="56"/>
      <c r="O98" s="56"/>
      <c r="P98" s="87">
        <f>(Jan!G98+Feb!G98+Mar!G98)/(Jan!I98+Feb!I98+Mar!I98)</f>
        <v>1.2222222222222223</v>
      </c>
    </row>
    <row r="99" spans="1:16" x14ac:dyDescent="0.2">
      <c r="A99" s="53" t="s">
        <v>260</v>
      </c>
      <c r="B99" s="54" t="s">
        <v>261</v>
      </c>
      <c r="C99" s="55" t="s">
        <v>262</v>
      </c>
      <c r="D99" s="86">
        <f>Jan!J99</f>
        <v>0.95480225988700562</v>
      </c>
      <c r="E99" s="92">
        <f>Feb!J99</f>
        <v>0.98882681564245811</v>
      </c>
      <c r="F99" s="92">
        <f>Mar!J99</f>
        <v>1.0384615384615385</v>
      </c>
      <c r="G99" s="92"/>
      <c r="H99" s="92"/>
      <c r="I99" s="56"/>
      <c r="J99" s="56"/>
      <c r="K99" s="56"/>
      <c r="L99" s="56"/>
      <c r="M99" s="56"/>
      <c r="N99" s="56"/>
      <c r="O99" s="56"/>
      <c r="P99" s="87">
        <f>(Jan!G99+Feb!G99+Mar!G99)/(Jan!I99+Feb!I99+Mar!I99)</f>
        <v>0.9921875</v>
      </c>
    </row>
    <row r="100" spans="1:16" x14ac:dyDescent="0.2">
      <c r="A100" s="53" t="s">
        <v>263</v>
      </c>
      <c r="B100" s="54" t="s">
        <v>261</v>
      </c>
      <c r="C100" s="55" t="s">
        <v>264</v>
      </c>
      <c r="D100" s="86">
        <f>Jan!J100</f>
        <v>1.0964630225080385</v>
      </c>
      <c r="E100" s="92">
        <f>Feb!J100</f>
        <v>1.1338028169014085</v>
      </c>
      <c r="F100" s="92">
        <f>Mar!J100</f>
        <v>1.1104477611940298</v>
      </c>
      <c r="G100" s="92"/>
      <c r="H100" s="92"/>
      <c r="I100" s="56"/>
      <c r="J100" s="56"/>
      <c r="K100" s="56"/>
      <c r="L100" s="56"/>
      <c r="M100" s="56"/>
      <c r="N100" s="56"/>
      <c r="O100" s="56"/>
      <c r="P100" s="87">
        <f>(Jan!G100+Feb!G100+Mar!G100)/(Jan!I100+Feb!I100+Mar!I100)</f>
        <v>1.1129032258064515</v>
      </c>
    </row>
    <row r="101" spans="1:16" x14ac:dyDescent="0.2">
      <c r="A101" s="53" t="s">
        <v>265</v>
      </c>
      <c r="B101" s="54" t="s">
        <v>261</v>
      </c>
      <c r="C101" s="55" t="s">
        <v>266</v>
      </c>
      <c r="D101" s="86">
        <f>Jan!J101</f>
        <v>1.0249999999999999</v>
      </c>
      <c r="E101" s="92">
        <f>Feb!J101</f>
        <v>1.2</v>
      </c>
      <c r="F101" s="92">
        <f>Mar!J101</f>
        <v>1.2222222222222223</v>
      </c>
      <c r="G101" s="92"/>
      <c r="H101" s="92"/>
      <c r="I101" s="56"/>
      <c r="J101" s="56"/>
      <c r="K101" s="56"/>
      <c r="L101" s="56"/>
      <c r="M101" s="56"/>
      <c r="N101" s="56"/>
      <c r="O101" s="56"/>
      <c r="P101" s="87">
        <f>(Jan!G101+Feb!G101+Mar!G101)/(Jan!I101+Feb!I101+Mar!I101)</f>
        <v>1.1095890410958904</v>
      </c>
    </row>
    <row r="102" spans="1:16" x14ac:dyDescent="0.2">
      <c r="A102" s="53" t="s">
        <v>267</v>
      </c>
      <c r="B102" s="54" t="s">
        <v>261</v>
      </c>
      <c r="C102" s="55" t="s">
        <v>268</v>
      </c>
      <c r="D102" s="86">
        <f>Jan!J102</f>
        <v>0.96866840731070492</v>
      </c>
      <c r="E102" s="92">
        <f>Feb!J102</f>
        <v>1.0117647058823529</v>
      </c>
      <c r="F102" s="92">
        <f>Mar!J102</f>
        <v>0.98687664041994749</v>
      </c>
      <c r="G102" s="92"/>
      <c r="H102" s="92"/>
      <c r="I102" s="56"/>
      <c r="J102" s="56"/>
      <c r="K102" s="56"/>
      <c r="L102" s="56"/>
      <c r="M102" s="56"/>
      <c r="N102" s="56"/>
      <c r="O102" s="56"/>
      <c r="P102" s="87">
        <f>(Jan!G102+Feb!G102+Mar!G102)/(Jan!I102+Feb!I102+Mar!I102)</f>
        <v>0.98822463768115942</v>
      </c>
    </row>
    <row r="103" spans="1:16" x14ac:dyDescent="0.2">
      <c r="A103" s="53" t="s">
        <v>269</v>
      </c>
      <c r="B103" s="54" t="s">
        <v>261</v>
      </c>
      <c r="C103" s="55" t="s">
        <v>270</v>
      </c>
      <c r="D103" s="86">
        <f>Jan!J103</f>
        <v>1.2456140350877194</v>
      </c>
      <c r="E103" s="92">
        <f>Feb!J103</f>
        <v>1.3225806451612903</v>
      </c>
      <c r="F103" s="92">
        <f>Mar!J103</f>
        <v>1.0238095238095237</v>
      </c>
      <c r="G103" s="92"/>
      <c r="H103" s="92"/>
      <c r="I103" s="56"/>
      <c r="J103" s="56"/>
      <c r="K103" s="56"/>
      <c r="L103" s="56"/>
      <c r="M103" s="56"/>
      <c r="N103" s="56"/>
      <c r="O103" s="56"/>
      <c r="P103" s="87">
        <f>(Jan!G103+Feb!G103+Mar!G103)/(Jan!I103+Feb!I103+Mar!I103)</f>
        <v>1.2061855670103092</v>
      </c>
    </row>
    <row r="104" spans="1:16" x14ac:dyDescent="0.2">
      <c r="A104" s="53" t="s">
        <v>271</v>
      </c>
      <c r="B104" s="54" t="s">
        <v>261</v>
      </c>
      <c r="C104" s="55" t="s">
        <v>272</v>
      </c>
      <c r="D104" s="86">
        <f>Jan!J104</f>
        <v>0.99199999999999999</v>
      </c>
      <c r="E104" s="92">
        <f>Feb!J104</f>
        <v>0.94495412844036697</v>
      </c>
      <c r="F104" s="92">
        <f>Mar!J104</f>
        <v>1.1129032258064515</v>
      </c>
      <c r="G104" s="92"/>
      <c r="H104" s="92"/>
      <c r="I104" s="56"/>
      <c r="J104" s="56"/>
      <c r="K104" s="56"/>
      <c r="L104" s="56"/>
      <c r="M104" s="56"/>
      <c r="N104" s="56"/>
      <c r="O104" s="56"/>
      <c r="P104" s="87">
        <f>(Jan!G104+Feb!G104+Mar!G104)/(Jan!I104+Feb!I104+Mar!I104)</f>
        <v>1.0195530726256983</v>
      </c>
    </row>
    <row r="105" spans="1:16" x14ac:dyDescent="0.2">
      <c r="A105" s="53" t="s">
        <v>273</v>
      </c>
      <c r="B105" s="54" t="s">
        <v>261</v>
      </c>
      <c r="C105" s="55" t="s">
        <v>274</v>
      </c>
      <c r="D105" s="86">
        <f>Jan!J105</f>
        <v>1.0852713178294573</v>
      </c>
      <c r="E105" s="92">
        <f>Feb!J105</f>
        <v>0.89622641509433965</v>
      </c>
      <c r="F105" s="92">
        <f>Mar!J105</f>
        <v>0.93043478260869561</v>
      </c>
      <c r="G105" s="92"/>
      <c r="H105" s="92"/>
      <c r="I105" s="56"/>
      <c r="J105" s="56"/>
      <c r="K105" s="56"/>
      <c r="L105" s="56"/>
      <c r="M105" s="56"/>
      <c r="N105" s="56"/>
      <c r="O105" s="56"/>
      <c r="P105" s="87">
        <f>(Jan!G105+Feb!G105+Mar!G105)/(Jan!I105+Feb!I105+Mar!I105)</f>
        <v>0.97714285714285709</v>
      </c>
    </row>
    <row r="106" spans="1:16" x14ac:dyDescent="0.2">
      <c r="A106" s="53" t="s">
        <v>275</v>
      </c>
      <c r="B106" s="54" t="s">
        <v>261</v>
      </c>
      <c r="C106" s="55" t="s">
        <v>276</v>
      </c>
      <c r="D106" s="86">
        <f>Jan!J106</f>
        <v>1.0117096018735363</v>
      </c>
      <c r="E106" s="92">
        <f>Feb!J106</f>
        <v>1.0661764705882353</v>
      </c>
      <c r="F106" s="92">
        <f>Mar!J106</f>
        <v>1.023454157782516</v>
      </c>
      <c r="G106" s="92"/>
      <c r="H106" s="92"/>
      <c r="I106" s="56"/>
      <c r="J106" s="56"/>
      <c r="K106" s="56"/>
      <c r="L106" s="56"/>
      <c r="M106" s="56"/>
      <c r="N106" s="56"/>
      <c r="O106" s="56"/>
      <c r="P106" s="87">
        <f>(Jan!G106+Feb!G106+Mar!G106)/(Jan!I106+Feb!I106+Mar!I106)</f>
        <v>1.0329754601226995</v>
      </c>
    </row>
    <row r="107" spans="1:16" x14ac:dyDescent="0.2">
      <c r="A107" s="59" t="s">
        <v>277</v>
      </c>
      <c r="B107" s="54" t="s">
        <v>261</v>
      </c>
      <c r="C107" s="55" t="s">
        <v>278</v>
      </c>
      <c r="D107" s="86">
        <f>Jan!J107</f>
        <v>1.0029325513196481</v>
      </c>
      <c r="E107" s="92">
        <f>Feb!J107</f>
        <v>1.0337837837837838</v>
      </c>
      <c r="F107" s="92">
        <f>Mar!J107</f>
        <v>0.99739583333333337</v>
      </c>
      <c r="G107" s="92"/>
      <c r="H107" s="92"/>
      <c r="I107" s="56"/>
      <c r="J107" s="56"/>
      <c r="K107" s="56"/>
      <c r="L107" s="56"/>
      <c r="M107" s="56"/>
      <c r="N107" s="56"/>
      <c r="O107" s="56"/>
      <c r="P107" s="87">
        <f>(Jan!G107+Feb!G107+Mar!G107)/(Jan!I107+Feb!I107+Mar!I107)</f>
        <v>1.0097943192948091</v>
      </c>
    </row>
    <row r="108" spans="1:16" x14ac:dyDescent="0.2">
      <c r="A108" s="53" t="s">
        <v>279</v>
      </c>
      <c r="B108" s="54" t="s">
        <v>261</v>
      </c>
      <c r="C108" s="55" t="s">
        <v>280</v>
      </c>
      <c r="D108" s="86">
        <f>Jan!J108</f>
        <v>1</v>
      </c>
      <c r="E108" s="92">
        <f>Feb!J108</f>
        <v>0.96666666666666667</v>
      </c>
      <c r="F108" s="92">
        <f>Mar!J108</f>
        <v>0.875</v>
      </c>
      <c r="G108" s="92"/>
      <c r="H108" s="92"/>
      <c r="I108" s="56"/>
      <c r="J108" s="56"/>
      <c r="K108" s="56"/>
      <c r="L108" s="56"/>
      <c r="M108" s="56"/>
      <c r="N108" s="56"/>
      <c r="O108" s="56"/>
      <c r="P108" s="87">
        <f>(Jan!G108+Feb!G108+Mar!G108)/(Jan!I108+Feb!I108+Mar!I108)</f>
        <v>0.94871794871794868</v>
      </c>
    </row>
    <row r="109" spans="1:16" x14ac:dyDescent="0.2">
      <c r="A109" s="53" t="s">
        <v>281</v>
      </c>
      <c r="B109" s="54" t="s">
        <v>261</v>
      </c>
      <c r="C109" s="55" t="s">
        <v>282</v>
      </c>
      <c r="D109" s="86">
        <f>Jan!J109</f>
        <v>1.0795454545454546</v>
      </c>
      <c r="E109" s="92">
        <f>Feb!J109</f>
        <v>1.03125</v>
      </c>
      <c r="F109" s="92">
        <f>Mar!J109</f>
        <v>0.97402597402597402</v>
      </c>
      <c r="G109" s="92"/>
      <c r="H109" s="92"/>
      <c r="I109" s="56"/>
      <c r="J109" s="56"/>
      <c r="K109" s="56"/>
      <c r="L109" s="56"/>
      <c r="M109" s="56"/>
      <c r="N109" s="56"/>
      <c r="O109" s="56"/>
      <c r="P109" s="87">
        <f>(Jan!G109+Feb!G109+Mar!G109)/(Jan!I109+Feb!I109+Mar!I109)</f>
        <v>1.0306513409961686</v>
      </c>
    </row>
    <row r="110" spans="1:16" x14ac:dyDescent="0.2">
      <c r="A110" s="53" t="s">
        <v>283</v>
      </c>
      <c r="B110" s="54" t="s">
        <v>261</v>
      </c>
      <c r="C110" s="55" t="s">
        <v>284</v>
      </c>
      <c r="D110" s="86">
        <f>Jan!J110</f>
        <v>0.97540983606557374</v>
      </c>
      <c r="E110" s="92">
        <f>Feb!J110</f>
        <v>0.90265486725663713</v>
      </c>
      <c r="F110" s="92">
        <f>Mar!J110</f>
        <v>0.89610389610389607</v>
      </c>
      <c r="G110" s="92"/>
      <c r="H110" s="92"/>
      <c r="I110" s="56"/>
      <c r="J110" s="56"/>
      <c r="K110" s="56"/>
      <c r="L110" s="56"/>
      <c r="M110" s="56"/>
      <c r="N110" s="56"/>
      <c r="O110" s="56"/>
      <c r="P110" s="87">
        <f>(Jan!G110+Feb!G110+Mar!G110)/(Jan!I110+Feb!I110+Mar!I110)</f>
        <v>0.92948717948717952</v>
      </c>
    </row>
    <row r="111" spans="1:16" x14ac:dyDescent="0.2">
      <c r="A111" s="53" t="s">
        <v>285</v>
      </c>
      <c r="B111" s="54" t="s">
        <v>286</v>
      </c>
      <c r="C111" s="55" t="s">
        <v>286</v>
      </c>
      <c r="D111" s="86">
        <f>Jan!J111</f>
        <v>0.80597014925373134</v>
      </c>
      <c r="E111" s="92">
        <f>Feb!J111</f>
        <v>1.0249999999999999</v>
      </c>
      <c r="F111" s="92">
        <f>Mar!J111</f>
        <v>1.04</v>
      </c>
      <c r="G111" s="92"/>
      <c r="H111" s="92"/>
      <c r="I111" s="56"/>
      <c r="J111" s="56"/>
      <c r="K111" s="56"/>
      <c r="L111" s="56"/>
      <c r="M111" s="56"/>
      <c r="N111" s="56"/>
      <c r="O111" s="56"/>
      <c r="P111" s="87">
        <f>(Jan!G111+Feb!G111+Mar!G111)/(Jan!I111+Feb!I111+Mar!I111)</f>
        <v>0.93630573248407645</v>
      </c>
    </row>
    <row r="112" spans="1:16" x14ac:dyDescent="0.2">
      <c r="A112" s="53" t="s">
        <v>287</v>
      </c>
      <c r="B112" s="54" t="s">
        <v>286</v>
      </c>
      <c r="C112" s="55" t="s">
        <v>288</v>
      </c>
      <c r="D112" s="86">
        <f>Jan!J112</f>
        <v>1.4680851063829787</v>
      </c>
      <c r="E112" s="92">
        <f>Feb!J112</f>
        <v>1.1041666666666667</v>
      </c>
      <c r="F112" s="92">
        <f>Mar!J112</f>
        <v>1</v>
      </c>
      <c r="G112" s="92"/>
      <c r="H112" s="92"/>
      <c r="I112" s="56"/>
      <c r="J112" s="56"/>
      <c r="K112" s="56"/>
      <c r="L112" s="56"/>
      <c r="M112" s="56"/>
      <c r="N112" s="56"/>
      <c r="O112" s="56"/>
      <c r="P112" s="87">
        <f>(Jan!G112+Feb!G112+Mar!G112)/(Jan!I112+Feb!I112+Mar!I112)</f>
        <v>1.1730769230769231</v>
      </c>
    </row>
    <row r="113" spans="1:17" x14ac:dyDescent="0.2">
      <c r="A113" s="53" t="s">
        <v>289</v>
      </c>
      <c r="B113" s="54" t="s">
        <v>290</v>
      </c>
      <c r="C113" s="55" t="s">
        <v>291</v>
      </c>
      <c r="D113" s="86">
        <f>Jan!J113</f>
        <v>1</v>
      </c>
      <c r="E113" s="92">
        <f>Feb!J113</f>
        <v>1.054945054945055</v>
      </c>
      <c r="F113" s="92">
        <f>Mar!J113</f>
        <v>0.99242424242424243</v>
      </c>
      <c r="G113" s="92"/>
      <c r="H113" s="92"/>
      <c r="I113" s="56"/>
      <c r="J113" s="56"/>
      <c r="K113" s="56"/>
      <c r="L113" s="56"/>
      <c r="M113" s="56"/>
      <c r="N113" s="56"/>
      <c r="O113" s="56"/>
      <c r="P113" s="87">
        <f>(Jan!G113+Feb!G113+Mar!G113)/(Jan!I113+Feb!I113+Mar!I113)</f>
        <v>1.0123456790123457</v>
      </c>
    </row>
    <row r="114" spans="1:17" x14ac:dyDescent="0.2">
      <c r="A114" s="53" t="s">
        <v>292</v>
      </c>
      <c r="B114" s="54" t="s">
        <v>293</v>
      </c>
      <c r="C114" s="55" t="s">
        <v>294</v>
      </c>
      <c r="D114" s="86">
        <f>Jan!J114</f>
        <v>1.1111111111111112</v>
      </c>
      <c r="E114" s="92">
        <f>Feb!J114</f>
        <v>1</v>
      </c>
      <c r="F114" s="92">
        <f>Mar!J114</f>
        <v>1</v>
      </c>
      <c r="G114" s="92"/>
      <c r="H114" s="92"/>
      <c r="I114" s="56"/>
      <c r="J114" s="56"/>
      <c r="K114" s="56"/>
      <c r="L114" s="56"/>
      <c r="M114" s="56"/>
      <c r="N114" s="56"/>
      <c r="O114" s="56"/>
      <c r="P114" s="87">
        <f>(Jan!G114+Feb!G114+Mar!G114)/(Jan!I114+Feb!I114+Mar!I114)</f>
        <v>1.0416666666666667</v>
      </c>
    </row>
    <row r="115" spans="1:17" x14ac:dyDescent="0.2">
      <c r="A115" s="53" t="s">
        <v>295</v>
      </c>
      <c r="B115" s="54" t="s">
        <v>296</v>
      </c>
      <c r="C115" s="55" t="s">
        <v>297</v>
      </c>
      <c r="D115" s="86">
        <f>Jan!J115</f>
        <v>1.0588235294117647</v>
      </c>
      <c r="E115" s="92">
        <f>Feb!J115</f>
        <v>1.125</v>
      </c>
      <c r="F115" s="92">
        <f>Mar!J115</f>
        <v>1.0666666666666667</v>
      </c>
      <c r="G115" s="92"/>
      <c r="H115" s="92"/>
      <c r="I115" s="56"/>
      <c r="J115" s="56"/>
      <c r="K115" s="56"/>
      <c r="L115" s="56"/>
      <c r="M115" s="56"/>
      <c r="N115" s="56"/>
      <c r="O115" s="56"/>
      <c r="P115" s="87">
        <f>(Jan!G115+Feb!G115+Mar!G115)/(Jan!I115+Feb!I115+Mar!I115)</f>
        <v>1.0793650793650793</v>
      </c>
    </row>
    <row r="116" spans="1:17" ht="13.5" thickBot="1" x14ac:dyDescent="0.25">
      <c r="A116" s="60" t="s">
        <v>298</v>
      </c>
      <c r="B116" s="61" t="s">
        <v>299</v>
      </c>
      <c r="C116" s="62" t="s">
        <v>299</v>
      </c>
      <c r="D116" s="91">
        <f>Jan!J116</f>
        <v>0.91836734693877553</v>
      </c>
      <c r="E116" s="93">
        <f>Feb!J116</f>
        <v>1.1176470588235294</v>
      </c>
      <c r="F116" s="93">
        <f>Mar!J116</f>
        <v>1.1509433962264151</v>
      </c>
      <c r="G116" s="93"/>
      <c r="H116" s="93"/>
      <c r="I116" s="63"/>
      <c r="J116" s="63"/>
      <c r="K116" s="63"/>
      <c r="L116" s="63"/>
      <c r="M116" s="63"/>
      <c r="N116" s="63"/>
      <c r="O116" s="64"/>
      <c r="P116" s="94">
        <f>(Jan!G116+Feb!G116+Mar!G116)/(Jan!I116+Feb!I116+Mar!I116)</f>
        <v>1.0705882352941176</v>
      </c>
    </row>
    <row r="117" spans="1:17" ht="13.5" thickTop="1" x14ac:dyDescent="0.2">
      <c r="A117" s="65" t="s">
        <v>300</v>
      </c>
      <c r="B117" s="54"/>
      <c r="C117" s="55"/>
      <c r="D117" s="86">
        <f>Jan!J117</f>
        <v>1.1971978984238179</v>
      </c>
      <c r="E117" s="92">
        <f>Feb!J117</f>
        <v>1.2136461792971069</v>
      </c>
      <c r="F117" s="92">
        <f>Mar!J117</f>
        <v>1.2141138043665118</v>
      </c>
      <c r="G117" s="92"/>
      <c r="H117" s="92"/>
      <c r="I117" s="56"/>
      <c r="J117" s="56"/>
      <c r="K117" s="56"/>
      <c r="L117" s="56"/>
      <c r="M117" s="56"/>
      <c r="N117" s="56"/>
      <c r="O117" s="56"/>
      <c r="P117" s="87" t="e">
        <f>(Jan!G117+Feb!G117+Mar!#REF!)/(Jan!I117+Feb!I117+Mar!I117)</f>
        <v>#REF!</v>
      </c>
    </row>
    <row r="118" spans="1:17" ht="14.45" customHeight="1" x14ac:dyDescent="0.2">
      <c r="A118" s="53"/>
      <c r="B118" s="54"/>
      <c r="C118" s="54"/>
      <c r="D118" s="56"/>
      <c r="E118" s="66"/>
      <c r="F118" s="66"/>
      <c r="G118" s="66"/>
      <c r="H118" s="66"/>
      <c r="I118" s="66"/>
      <c r="J118" s="66"/>
      <c r="K118" s="66"/>
      <c r="L118" s="66"/>
      <c r="M118" s="56"/>
      <c r="N118" s="67"/>
      <c r="O118" s="66"/>
      <c r="P118" s="68"/>
    </row>
    <row r="119" spans="1:17" x14ac:dyDescent="0.2">
      <c r="A119" s="65" t="s">
        <v>301</v>
      </c>
      <c r="B119" s="54"/>
      <c r="C119" s="54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38"/>
      <c r="O119" s="69"/>
      <c r="P119" s="70"/>
    </row>
    <row r="120" spans="1:17" x14ac:dyDescent="0.2">
      <c r="A120" s="53"/>
      <c r="B120" s="54"/>
      <c r="C120" s="54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70"/>
    </row>
    <row r="121" spans="1:17" x14ac:dyDescent="0.2">
      <c r="A121" s="53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</row>
    <row r="122" spans="1:17" s="71" customFormat="1" x14ac:dyDescent="0.2">
      <c r="A122" s="53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Q122" s="52"/>
    </row>
    <row r="123" spans="1:17" s="71" customFormat="1" x14ac:dyDescent="0.2">
      <c r="A123" s="53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Q123" s="52"/>
    </row>
    <row r="124" spans="1:17" s="71" customFormat="1" x14ac:dyDescent="0.2">
      <c r="A124" s="53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Q124" s="52"/>
    </row>
    <row r="125" spans="1:17" s="71" customFormat="1" x14ac:dyDescent="0.2">
      <c r="A125" s="53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Q125" s="52"/>
    </row>
    <row r="126" spans="1:17" s="71" customFormat="1" x14ac:dyDescent="0.2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Q126" s="52"/>
    </row>
    <row r="127" spans="1:17" s="71" customFormat="1" x14ac:dyDescent="0.2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Q127" s="52"/>
    </row>
    <row r="128" spans="1:17" s="71" customFormat="1" x14ac:dyDescent="0.2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Q128" s="52"/>
    </row>
    <row r="129" spans="1:17" s="71" customFormat="1" x14ac:dyDescent="0.2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Q129" s="52"/>
    </row>
    <row r="130" spans="1:17" s="71" customFormat="1" x14ac:dyDescent="0.2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Q130" s="52"/>
    </row>
    <row r="131" spans="1:17" s="71" customFormat="1" x14ac:dyDescent="0.2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Q131" s="52"/>
    </row>
    <row r="132" spans="1:17" s="71" customFormat="1" x14ac:dyDescent="0.2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Q132" s="52"/>
    </row>
    <row r="133" spans="1:17" s="71" customFormat="1" x14ac:dyDescent="0.2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Q133" s="52"/>
    </row>
    <row r="134" spans="1:17" s="71" customFormat="1" x14ac:dyDescent="0.2">
      <c r="A134" s="5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Q134" s="52"/>
    </row>
    <row r="135" spans="1:17" s="71" customFormat="1" x14ac:dyDescent="0.2">
      <c r="A135" s="72"/>
      <c r="B135" s="73"/>
      <c r="C135" s="73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Q135" s="52"/>
    </row>
    <row r="136" spans="1:17" s="71" customFormat="1" x14ac:dyDescent="0.2">
      <c r="A136" s="74"/>
      <c r="B136" s="52"/>
      <c r="C136" s="52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Q136" s="52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ySplit="1" topLeftCell="A74" activePane="bottomLeft" state="frozen"/>
      <selection activeCell="K75" sqref="K75"/>
      <selection pane="bottomLeft" activeCell="K24" sqref="J24:K24"/>
    </sheetView>
  </sheetViews>
  <sheetFormatPr defaultColWidth="9.140625" defaultRowHeight="12.75" x14ac:dyDescent="0.2"/>
  <cols>
    <col min="1" max="1" width="6.7109375" style="82" customWidth="1"/>
    <col min="2" max="2" width="10.85546875" style="37" customWidth="1"/>
    <col min="3" max="3" width="27.28515625" style="37" customWidth="1"/>
    <col min="4" max="5" width="27.7109375" style="76" customWidth="1"/>
    <col min="6" max="8" width="9.140625" style="76"/>
    <col min="9" max="9" width="13.28515625" style="76" customWidth="1"/>
    <col min="10" max="10" width="12.140625" style="76" customWidth="1"/>
    <col min="11" max="11" width="15.7109375" style="76" customWidth="1"/>
    <col min="12" max="12" width="12.42578125" style="76" customWidth="1"/>
    <col min="13" max="16384" width="9.140625" style="76"/>
  </cols>
  <sheetData>
    <row r="1" spans="1:6" x14ac:dyDescent="0.2">
      <c r="A1" s="7" t="s">
        <v>309</v>
      </c>
      <c r="B1" s="8" t="s">
        <v>310</v>
      </c>
      <c r="C1" s="8" t="s">
        <v>311</v>
      </c>
      <c r="D1" s="75" t="s">
        <v>312</v>
      </c>
      <c r="E1" s="75" t="s">
        <v>313</v>
      </c>
      <c r="F1" s="75" t="s">
        <v>314</v>
      </c>
    </row>
    <row r="2" spans="1:6" x14ac:dyDescent="0.2">
      <c r="A2" s="77" t="s">
        <v>8</v>
      </c>
      <c r="B2" s="21" t="s">
        <v>9</v>
      </c>
      <c r="C2" s="21" t="s">
        <v>10</v>
      </c>
      <c r="D2" s="76" t="s">
        <v>315</v>
      </c>
      <c r="E2" s="76" t="s">
        <v>316</v>
      </c>
      <c r="F2" s="76" t="s">
        <v>3</v>
      </c>
    </row>
    <row r="3" spans="1:6" x14ac:dyDescent="0.2">
      <c r="A3" s="77" t="s">
        <v>11</v>
      </c>
      <c r="B3" s="21" t="s">
        <v>12</v>
      </c>
      <c r="C3" s="31" t="s">
        <v>13</v>
      </c>
      <c r="D3" s="76" t="s">
        <v>466</v>
      </c>
      <c r="E3" s="76" t="s">
        <v>358</v>
      </c>
      <c r="F3" s="76" t="s">
        <v>3</v>
      </c>
    </row>
    <row r="4" spans="1:6" x14ac:dyDescent="0.2">
      <c r="A4" s="77" t="s">
        <v>14</v>
      </c>
      <c r="B4" s="21" t="s">
        <v>15</v>
      </c>
      <c r="C4" s="21" t="s">
        <v>15</v>
      </c>
      <c r="D4" s="37" t="s">
        <v>516</v>
      </c>
      <c r="E4" s="76" t="s">
        <v>317</v>
      </c>
      <c r="F4" s="76" t="s">
        <v>3</v>
      </c>
    </row>
    <row r="5" spans="1:6" x14ac:dyDescent="0.2">
      <c r="A5" s="77" t="s">
        <v>16</v>
      </c>
      <c r="B5" s="21" t="s">
        <v>17</v>
      </c>
      <c r="C5" s="21" t="s">
        <v>17</v>
      </c>
      <c r="D5" s="76" t="s">
        <v>511</v>
      </c>
      <c r="E5" s="76" t="s">
        <v>318</v>
      </c>
      <c r="F5" s="76" t="s">
        <v>3</v>
      </c>
    </row>
    <row r="6" spans="1:6" x14ac:dyDescent="0.2">
      <c r="A6" s="77" t="s">
        <v>18</v>
      </c>
      <c r="B6" s="21" t="s">
        <v>19</v>
      </c>
      <c r="C6" s="21" t="s">
        <v>20</v>
      </c>
      <c r="D6" s="37" t="s">
        <v>319</v>
      </c>
      <c r="E6" s="76" t="s">
        <v>320</v>
      </c>
      <c r="F6" s="76" t="s">
        <v>3</v>
      </c>
    </row>
    <row r="7" spans="1:6" x14ac:dyDescent="0.2">
      <c r="A7" s="77" t="s">
        <v>21</v>
      </c>
      <c r="B7" s="21" t="s">
        <v>19</v>
      </c>
      <c r="C7" s="21" t="s">
        <v>22</v>
      </c>
      <c r="D7" s="76" t="s">
        <v>319</v>
      </c>
      <c r="E7" s="76" t="s">
        <v>321</v>
      </c>
      <c r="F7" s="76" t="s">
        <v>3</v>
      </c>
    </row>
    <row r="8" spans="1:6" x14ac:dyDescent="0.2">
      <c r="A8" s="77" t="s">
        <v>23</v>
      </c>
      <c r="B8" s="21" t="s">
        <v>24</v>
      </c>
      <c r="C8" s="21" t="s">
        <v>25</v>
      </c>
      <c r="D8" s="37" t="s">
        <v>322</v>
      </c>
      <c r="E8" s="37" t="s">
        <v>489</v>
      </c>
      <c r="F8" s="37" t="s">
        <v>3</v>
      </c>
    </row>
    <row r="9" spans="1:6" x14ac:dyDescent="0.2">
      <c r="A9" s="77" t="s">
        <v>26</v>
      </c>
      <c r="B9" s="21" t="s">
        <v>27</v>
      </c>
      <c r="C9" s="21" t="s">
        <v>28</v>
      </c>
      <c r="D9" s="37" t="s">
        <v>323</v>
      </c>
      <c r="E9" s="37" t="s">
        <v>324</v>
      </c>
      <c r="F9" s="37" t="s">
        <v>3</v>
      </c>
    </row>
    <row r="10" spans="1:6" x14ac:dyDescent="0.2">
      <c r="A10" s="77" t="s">
        <v>29</v>
      </c>
      <c r="B10" s="21" t="s">
        <v>30</v>
      </c>
      <c r="C10" s="21" t="s">
        <v>31</v>
      </c>
      <c r="D10" s="76" t="s">
        <v>325</v>
      </c>
      <c r="E10" s="76" t="s">
        <v>326</v>
      </c>
      <c r="F10" s="76" t="s">
        <v>3</v>
      </c>
    </row>
    <row r="11" spans="1:6" x14ac:dyDescent="0.2">
      <c r="A11" s="77" t="s">
        <v>32</v>
      </c>
      <c r="B11" s="21" t="s">
        <v>33</v>
      </c>
      <c r="C11" s="21" t="s">
        <v>34</v>
      </c>
      <c r="D11" s="76" t="s">
        <v>327</v>
      </c>
      <c r="E11" s="76" t="s">
        <v>328</v>
      </c>
      <c r="F11" s="76" t="s">
        <v>3</v>
      </c>
    </row>
    <row r="12" spans="1:6" x14ac:dyDescent="0.2">
      <c r="A12" s="77" t="s">
        <v>35</v>
      </c>
      <c r="B12" s="21" t="s">
        <v>33</v>
      </c>
      <c r="C12" s="21" t="s">
        <v>36</v>
      </c>
      <c r="D12" s="76" t="s">
        <v>329</v>
      </c>
      <c r="E12" s="76" t="s">
        <v>330</v>
      </c>
      <c r="F12" s="76" t="s">
        <v>3</v>
      </c>
    </row>
    <row r="13" spans="1:6" x14ac:dyDescent="0.2">
      <c r="A13" s="77" t="s">
        <v>37</v>
      </c>
      <c r="B13" s="21" t="s">
        <v>38</v>
      </c>
      <c r="C13" s="21" t="s">
        <v>39</v>
      </c>
      <c r="D13" s="37" t="s">
        <v>477</v>
      </c>
      <c r="E13" s="37" t="s">
        <v>497</v>
      </c>
      <c r="F13" s="37" t="s">
        <v>3</v>
      </c>
    </row>
    <row r="14" spans="1:6" x14ac:dyDescent="0.2">
      <c r="A14" s="77" t="s">
        <v>40</v>
      </c>
      <c r="B14" s="21" t="s">
        <v>38</v>
      </c>
      <c r="C14" s="21" t="s">
        <v>41</v>
      </c>
      <c r="D14" s="37" t="s">
        <v>331</v>
      </c>
      <c r="E14" s="37" t="s">
        <v>332</v>
      </c>
      <c r="F14" s="37" t="s">
        <v>3</v>
      </c>
    </row>
    <row r="15" spans="1:6" x14ac:dyDescent="0.2">
      <c r="A15" s="77" t="s">
        <v>42</v>
      </c>
      <c r="B15" s="21" t="s">
        <v>43</v>
      </c>
      <c r="C15" s="21" t="s">
        <v>44</v>
      </c>
      <c r="D15" s="37" t="s">
        <v>333</v>
      </c>
      <c r="E15" s="37" t="s">
        <v>334</v>
      </c>
      <c r="F15" s="37" t="s">
        <v>3</v>
      </c>
    </row>
    <row r="16" spans="1:6" x14ac:dyDescent="0.2">
      <c r="A16" s="77" t="s">
        <v>45</v>
      </c>
      <c r="B16" s="21" t="s">
        <v>46</v>
      </c>
      <c r="C16" s="21" t="s">
        <v>47</v>
      </c>
      <c r="D16" s="76" t="s">
        <v>335</v>
      </c>
      <c r="E16" s="76" t="s">
        <v>336</v>
      </c>
      <c r="F16" s="76" t="s">
        <v>3</v>
      </c>
    </row>
    <row r="17" spans="1:14" x14ac:dyDescent="0.2">
      <c r="A17" s="77" t="s">
        <v>48</v>
      </c>
      <c r="B17" s="21" t="s">
        <v>49</v>
      </c>
      <c r="C17" s="21" t="s">
        <v>50</v>
      </c>
      <c r="D17" s="37" t="s">
        <v>337</v>
      </c>
      <c r="E17" s="76" t="s">
        <v>338</v>
      </c>
      <c r="F17" s="76" t="s">
        <v>3</v>
      </c>
    </row>
    <row r="18" spans="1:14" x14ac:dyDescent="0.2">
      <c r="A18" s="77" t="s">
        <v>51</v>
      </c>
      <c r="B18" s="21" t="s">
        <v>52</v>
      </c>
      <c r="C18" s="21" t="s">
        <v>53</v>
      </c>
      <c r="D18" s="76" t="s">
        <v>339</v>
      </c>
      <c r="E18" s="76" t="s">
        <v>340</v>
      </c>
      <c r="F18" s="76" t="s">
        <v>3</v>
      </c>
    </row>
    <row r="19" spans="1:14" x14ac:dyDescent="0.2">
      <c r="A19" s="77" t="s">
        <v>54</v>
      </c>
      <c r="B19" s="21" t="s">
        <v>52</v>
      </c>
      <c r="C19" s="21" t="s">
        <v>55</v>
      </c>
      <c r="D19" s="76" t="s">
        <v>341</v>
      </c>
      <c r="E19" s="76" t="s">
        <v>342</v>
      </c>
      <c r="F19" s="76" t="s">
        <v>3</v>
      </c>
    </row>
    <row r="20" spans="1:14" x14ac:dyDescent="0.2">
      <c r="A20" s="77" t="s">
        <v>56</v>
      </c>
      <c r="B20" s="21" t="s">
        <v>57</v>
      </c>
      <c r="C20" s="21" t="s">
        <v>58</v>
      </c>
      <c r="D20" s="76" t="s">
        <v>491</v>
      </c>
      <c r="E20" s="76" t="s">
        <v>343</v>
      </c>
      <c r="F20" s="76" t="s">
        <v>3</v>
      </c>
    </row>
    <row r="21" spans="1:14" x14ac:dyDescent="0.2">
      <c r="A21" s="77" t="s">
        <v>59</v>
      </c>
      <c r="B21" s="21" t="s">
        <v>60</v>
      </c>
      <c r="C21" s="21" t="s">
        <v>61</v>
      </c>
      <c r="D21" s="76" t="s">
        <v>344</v>
      </c>
      <c r="E21" s="76" t="s">
        <v>345</v>
      </c>
      <c r="F21" s="76" t="s">
        <v>3</v>
      </c>
    </row>
    <row r="22" spans="1:14" x14ac:dyDescent="0.2">
      <c r="A22" s="77" t="s">
        <v>62</v>
      </c>
      <c r="B22" s="21" t="s">
        <v>63</v>
      </c>
      <c r="C22" s="21" t="s">
        <v>64</v>
      </c>
      <c r="D22" s="37" t="s">
        <v>346</v>
      </c>
      <c r="E22" s="37" t="s">
        <v>347</v>
      </c>
      <c r="F22" s="37" t="s">
        <v>3</v>
      </c>
    </row>
    <row r="23" spans="1:14" x14ac:dyDescent="0.2">
      <c r="A23" s="77" t="s">
        <v>65</v>
      </c>
      <c r="B23" s="21" t="s">
        <v>66</v>
      </c>
      <c r="C23" s="21" t="s">
        <v>67</v>
      </c>
      <c r="D23" s="37" t="s">
        <v>348</v>
      </c>
      <c r="E23" s="37" t="s">
        <v>349</v>
      </c>
      <c r="F23" s="37" t="s">
        <v>3</v>
      </c>
    </row>
    <row r="24" spans="1:14" x14ac:dyDescent="0.2">
      <c r="A24" s="77" t="s">
        <v>68</v>
      </c>
      <c r="B24" s="21" t="s">
        <v>69</v>
      </c>
      <c r="C24" s="21" t="s">
        <v>70</v>
      </c>
      <c r="D24" s="76" t="s">
        <v>350</v>
      </c>
      <c r="E24" s="76" t="s">
        <v>351</v>
      </c>
      <c r="F24" s="76" t="s">
        <v>3</v>
      </c>
      <c r="K24" s="21"/>
      <c r="L24" s="21"/>
      <c r="M24" s="37"/>
    </row>
    <row r="25" spans="1:14" x14ac:dyDescent="0.2">
      <c r="A25" s="77" t="s">
        <v>71</v>
      </c>
      <c r="B25" s="21" t="s">
        <v>69</v>
      </c>
      <c r="C25" s="21" t="s">
        <v>72</v>
      </c>
      <c r="D25" s="76" t="s">
        <v>350</v>
      </c>
      <c r="E25" s="76" t="s">
        <v>351</v>
      </c>
      <c r="F25" s="76" t="s">
        <v>3</v>
      </c>
      <c r="K25" s="21"/>
      <c r="L25" s="21"/>
      <c r="M25" s="37"/>
      <c r="N25" s="37"/>
    </row>
    <row r="26" spans="1:14" x14ac:dyDescent="0.2">
      <c r="A26" s="77" t="s">
        <v>73</v>
      </c>
      <c r="B26" s="21" t="s">
        <v>74</v>
      </c>
      <c r="C26" s="21" t="s">
        <v>75</v>
      </c>
      <c r="D26" s="37" t="s">
        <v>352</v>
      </c>
      <c r="E26" s="76" t="s">
        <v>353</v>
      </c>
      <c r="F26" s="76" t="s">
        <v>3</v>
      </c>
    </row>
    <row r="27" spans="1:14" x14ac:dyDescent="0.2">
      <c r="A27" s="77" t="s">
        <v>76</v>
      </c>
      <c r="B27" s="21" t="s">
        <v>74</v>
      </c>
      <c r="C27" s="21" t="s">
        <v>77</v>
      </c>
      <c r="D27" s="37" t="s">
        <v>352</v>
      </c>
      <c r="E27" s="76" t="s">
        <v>353</v>
      </c>
      <c r="F27" s="76" t="s">
        <v>3</v>
      </c>
    </row>
    <row r="28" spans="1:14" x14ac:dyDescent="0.2">
      <c r="A28" s="77" t="s">
        <v>78</v>
      </c>
      <c r="B28" s="21" t="s">
        <v>79</v>
      </c>
      <c r="C28" s="21" t="s">
        <v>80</v>
      </c>
      <c r="D28" s="37" t="s">
        <v>354</v>
      </c>
      <c r="E28" s="37" t="s">
        <v>355</v>
      </c>
      <c r="F28" s="37" t="s">
        <v>3</v>
      </c>
    </row>
    <row r="29" spans="1:14" x14ac:dyDescent="0.2">
      <c r="A29" s="77" t="s">
        <v>81</v>
      </c>
      <c r="B29" s="21" t="s">
        <v>82</v>
      </c>
      <c r="C29" s="21" t="s">
        <v>83</v>
      </c>
      <c r="D29" s="16" t="s">
        <v>510</v>
      </c>
      <c r="E29" s="37" t="s">
        <v>356</v>
      </c>
      <c r="F29" s="37" t="s">
        <v>3</v>
      </c>
    </row>
    <row r="30" spans="1:14" x14ac:dyDescent="0.2">
      <c r="A30" s="77" t="s">
        <v>84</v>
      </c>
      <c r="B30" s="21" t="s">
        <v>85</v>
      </c>
      <c r="C30" s="21" t="s">
        <v>86</v>
      </c>
      <c r="D30" s="37" t="s">
        <v>357</v>
      </c>
      <c r="E30" s="37" t="s">
        <v>522</v>
      </c>
      <c r="F30" s="37" t="s">
        <v>3</v>
      </c>
    </row>
    <row r="31" spans="1:14" x14ac:dyDescent="0.2">
      <c r="A31" s="77" t="s">
        <v>87</v>
      </c>
      <c r="B31" s="21" t="s">
        <v>88</v>
      </c>
      <c r="C31" s="21" t="s">
        <v>89</v>
      </c>
      <c r="D31" s="76" t="s">
        <v>504</v>
      </c>
      <c r="E31" s="76" t="s">
        <v>358</v>
      </c>
      <c r="F31" s="37" t="s">
        <v>3</v>
      </c>
      <c r="I31" s="21"/>
      <c r="J31" s="21"/>
      <c r="K31" s="37"/>
      <c r="L31" s="37"/>
    </row>
    <row r="32" spans="1:14" x14ac:dyDescent="0.2">
      <c r="A32" s="77" t="s">
        <v>90</v>
      </c>
      <c r="B32" s="21" t="s">
        <v>91</v>
      </c>
      <c r="C32" s="21" t="s">
        <v>92</v>
      </c>
      <c r="D32" s="37" t="s">
        <v>359</v>
      </c>
      <c r="E32" s="76" t="s">
        <v>465</v>
      </c>
      <c r="F32" s="76" t="s">
        <v>3</v>
      </c>
      <c r="I32" s="21"/>
      <c r="J32" s="21"/>
      <c r="K32" s="37"/>
      <c r="L32" s="37"/>
    </row>
    <row r="33" spans="1:12" x14ac:dyDescent="0.2">
      <c r="A33" s="77" t="s">
        <v>93</v>
      </c>
      <c r="B33" s="21" t="s">
        <v>94</v>
      </c>
      <c r="C33" s="21" t="s">
        <v>95</v>
      </c>
      <c r="D33" s="76" t="s">
        <v>495</v>
      </c>
      <c r="E33" s="76" t="s">
        <v>360</v>
      </c>
      <c r="F33" s="76" t="s">
        <v>3</v>
      </c>
      <c r="I33" s="21"/>
      <c r="J33" s="21"/>
      <c r="K33" s="37"/>
      <c r="L33" s="37"/>
    </row>
    <row r="34" spans="1:12" x14ac:dyDescent="0.2">
      <c r="A34" s="77" t="s">
        <v>96</v>
      </c>
      <c r="B34" s="21" t="s">
        <v>97</v>
      </c>
      <c r="C34" s="21" t="s">
        <v>98</v>
      </c>
      <c r="D34" s="37" t="s">
        <v>361</v>
      </c>
      <c r="E34" s="37" t="s">
        <v>362</v>
      </c>
      <c r="F34" s="37" t="s">
        <v>3</v>
      </c>
    </row>
    <row r="35" spans="1:12" x14ac:dyDescent="0.2">
      <c r="A35" s="77" t="s">
        <v>99</v>
      </c>
      <c r="B35" s="21" t="s">
        <v>100</v>
      </c>
      <c r="C35" s="21" t="s">
        <v>101</v>
      </c>
      <c r="D35" s="76" t="s">
        <v>363</v>
      </c>
      <c r="E35" s="76" t="s">
        <v>364</v>
      </c>
      <c r="F35" s="76" t="s">
        <v>3</v>
      </c>
    </row>
    <row r="36" spans="1:12" x14ac:dyDescent="0.2">
      <c r="A36" s="77" t="s">
        <v>102</v>
      </c>
      <c r="B36" s="21" t="s">
        <v>103</v>
      </c>
      <c r="C36" s="21" t="s">
        <v>104</v>
      </c>
      <c r="D36" s="76" t="s">
        <v>365</v>
      </c>
      <c r="E36" s="76" t="s">
        <v>366</v>
      </c>
      <c r="F36" s="76" t="s">
        <v>3</v>
      </c>
    </row>
    <row r="37" spans="1:12" x14ac:dyDescent="0.2">
      <c r="A37" s="78" t="s">
        <v>106</v>
      </c>
      <c r="B37" s="21" t="s">
        <v>105</v>
      </c>
      <c r="C37" s="21" t="s">
        <v>107</v>
      </c>
      <c r="D37" s="37" t="s">
        <v>519</v>
      </c>
      <c r="E37" s="37" t="s">
        <v>367</v>
      </c>
      <c r="F37" s="37" t="s">
        <v>3</v>
      </c>
    </row>
    <row r="38" spans="1:12" x14ac:dyDescent="0.2">
      <c r="A38" s="77" t="s">
        <v>108</v>
      </c>
      <c r="B38" s="21" t="s">
        <v>109</v>
      </c>
      <c r="C38" s="21" t="s">
        <v>110</v>
      </c>
      <c r="D38" s="76" t="s">
        <v>368</v>
      </c>
      <c r="E38" s="76" t="s">
        <v>369</v>
      </c>
      <c r="F38" s="76" t="s">
        <v>3</v>
      </c>
    </row>
    <row r="39" spans="1:12" x14ac:dyDescent="0.2">
      <c r="A39" s="77" t="s">
        <v>111</v>
      </c>
      <c r="B39" s="21" t="s">
        <v>112</v>
      </c>
      <c r="C39" s="21" t="s">
        <v>113</v>
      </c>
      <c r="D39" s="76" t="s">
        <v>370</v>
      </c>
      <c r="E39" s="76" t="s">
        <v>371</v>
      </c>
      <c r="F39" s="76" t="s">
        <v>3</v>
      </c>
    </row>
    <row r="40" spans="1:12" x14ac:dyDescent="0.2">
      <c r="A40" s="77" t="s">
        <v>114</v>
      </c>
      <c r="B40" s="21" t="s">
        <v>115</v>
      </c>
      <c r="C40" s="21" t="s">
        <v>116</v>
      </c>
      <c r="D40" s="76" t="s">
        <v>372</v>
      </c>
      <c r="E40" s="76" t="s">
        <v>373</v>
      </c>
      <c r="F40" s="76" t="s">
        <v>3</v>
      </c>
    </row>
    <row r="41" spans="1:12" x14ac:dyDescent="0.2">
      <c r="A41" s="77" t="s">
        <v>117</v>
      </c>
      <c r="B41" s="21" t="s">
        <v>118</v>
      </c>
      <c r="C41" s="21" t="s">
        <v>119</v>
      </c>
      <c r="D41" s="76" t="s">
        <v>331</v>
      </c>
      <c r="E41" s="76" t="s">
        <v>374</v>
      </c>
      <c r="F41" s="76" t="s">
        <v>3</v>
      </c>
    </row>
    <row r="42" spans="1:12" x14ac:dyDescent="0.2">
      <c r="A42" s="77" t="s">
        <v>120</v>
      </c>
      <c r="B42" s="21" t="s">
        <v>121</v>
      </c>
      <c r="C42" s="21" t="s">
        <v>122</v>
      </c>
      <c r="D42" s="37" t="s">
        <v>496</v>
      </c>
      <c r="E42" s="37" t="s">
        <v>375</v>
      </c>
      <c r="F42" s="37" t="s">
        <v>3</v>
      </c>
    </row>
    <row r="43" spans="1:12" x14ac:dyDescent="0.2">
      <c r="A43" s="77" t="s">
        <v>123</v>
      </c>
      <c r="B43" s="21" t="s">
        <v>124</v>
      </c>
      <c r="C43" s="21" t="s">
        <v>125</v>
      </c>
      <c r="D43" s="37" t="s">
        <v>376</v>
      </c>
      <c r="E43" s="76" t="s">
        <v>377</v>
      </c>
      <c r="F43" s="76" t="s">
        <v>3</v>
      </c>
    </row>
    <row r="44" spans="1:12" x14ac:dyDescent="0.2">
      <c r="A44" s="77" t="s">
        <v>126</v>
      </c>
      <c r="B44" s="21" t="s">
        <v>124</v>
      </c>
      <c r="C44" s="21" t="s">
        <v>127</v>
      </c>
      <c r="D44" s="37" t="s">
        <v>378</v>
      </c>
      <c r="E44" s="76" t="s">
        <v>379</v>
      </c>
      <c r="F44" s="76" t="s">
        <v>3</v>
      </c>
    </row>
    <row r="45" spans="1:12" x14ac:dyDescent="0.2">
      <c r="A45" s="77" t="s">
        <v>128</v>
      </c>
      <c r="B45" s="21" t="s">
        <v>129</v>
      </c>
      <c r="C45" s="21" t="s">
        <v>129</v>
      </c>
      <c r="D45" s="76" t="s">
        <v>486</v>
      </c>
      <c r="E45" s="76" t="s">
        <v>380</v>
      </c>
      <c r="F45" s="76" t="s">
        <v>3</v>
      </c>
    </row>
    <row r="46" spans="1:12" x14ac:dyDescent="0.2">
      <c r="A46" s="77" t="s">
        <v>130</v>
      </c>
      <c r="B46" s="21" t="s">
        <v>131</v>
      </c>
      <c r="C46" s="21" t="s">
        <v>132</v>
      </c>
      <c r="D46" s="76" t="s">
        <v>381</v>
      </c>
      <c r="E46" s="76" t="s">
        <v>382</v>
      </c>
      <c r="F46" s="76" t="s">
        <v>3</v>
      </c>
    </row>
    <row r="47" spans="1:12" x14ac:dyDescent="0.2">
      <c r="A47" s="77" t="s">
        <v>133</v>
      </c>
      <c r="B47" s="21" t="s">
        <v>134</v>
      </c>
      <c r="C47" s="21" t="s">
        <v>135</v>
      </c>
      <c r="D47" s="76" t="s">
        <v>383</v>
      </c>
      <c r="E47" s="76" t="s">
        <v>384</v>
      </c>
      <c r="F47" s="76" t="s">
        <v>3</v>
      </c>
    </row>
    <row r="48" spans="1:12" x14ac:dyDescent="0.2">
      <c r="A48" s="77" t="s">
        <v>136</v>
      </c>
      <c r="B48" s="21" t="s">
        <v>137</v>
      </c>
      <c r="C48" s="21" t="s">
        <v>138</v>
      </c>
      <c r="D48" s="37" t="s">
        <v>471</v>
      </c>
      <c r="E48" s="76" t="s">
        <v>472</v>
      </c>
      <c r="F48" s="76" t="s">
        <v>3</v>
      </c>
    </row>
    <row r="49" spans="1:6" x14ac:dyDescent="0.2">
      <c r="A49" s="77" t="s">
        <v>139</v>
      </c>
      <c r="B49" s="21" t="s">
        <v>140</v>
      </c>
      <c r="C49" s="21" t="s">
        <v>141</v>
      </c>
      <c r="D49" s="37" t="s">
        <v>475</v>
      </c>
      <c r="E49" s="37" t="s">
        <v>385</v>
      </c>
      <c r="F49" s="37" t="s">
        <v>3</v>
      </c>
    </row>
    <row r="50" spans="1:6" x14ac:dyDescent="0.2">
      <c r="A50" s="78" t="s">
        <v>142</v>
      </c>
      <c r="B50" s="21" t="s">
        <v>143</v>
      </c>
      <c r="C50" s="21" t="s">
        <v>144</v>
      </c>
      <c r="D50" s="76" t="s">
        <v>467</v>
      </c>
      <c r="E50" s="76" t="s">
        <v>386</v>
      </c>
      <c r="F50" s="76" t="s">
        <v>3</v>
      </c>
    </row>
    <row r="51" spans="1:6" x14ac:dyDescent="0.2">
      <c r="A51" s="77" t="s">
        <v>145</v>
      </c>
      <c r="B51" s="21" t="s">
        <v>146</v>
      </c>
      <c r="C51" s="21" t="s">
        <v>147</v>
      </c>
      <c r="D51" s="76" t="s">
        <v>387</v>
      </c>
      <c r="E51" s="76" t="s">
        <v>388</v>
      </c>
      <c r="F51" s="76" t="s">
        <v>3</v>
      </c>
    </row>
    <row r="52" spans="1:6" x14ac:dyDescent="0.2">
      <c r="A52" s="77" t="s">
        <v>148</v>
      </c>
      <c r="B52" s="21" t="s">
        <v>149</v>
      </c>
      <c r="C52" s="21" t="s">
        <v>150</v>
      </c>
      <c r="D52" s="76" t="s">
        <v>478</v>
      </c>
      <c r="E52" s="76" t="s">
        <v>389</v>
      </c>
      <c r="F52" s="76" t="s">
        <v>3</v>
      </c>
    </row>
    <row r="53" spans="1:6" x14ac:dyDescent="0.2">
      <c r="A53" s="77" t="s">
        <v>151</v>
      </c>
      <c r="B53" s="21" t="s">
        <v>149</v>
      </c>
      <c r="C53" s="21" t="s">
        <v>152</v>
      </c>
      <c r="D53" s="76" t="s">
        <v>464</v>
      </c>
      <c r="E53" s="76" t="s">
        <v>390</v>
      </c>
      <c r="F53" s="76" t="s">
        <v>3</v>
      </c>
    </row>
    <row r="54" spans="1:6" x14ac:dyDescent="0.2">
      <c r="A54" s="77" t="s">
        <v>153</v>
      </c>
      <c r="B54" s="21" t="s">
        <v>154</v>
      </c>
      <c r="C54" s="21" t="s">
        <v>155</v>
      </c>
      <c r="D54" s="37" t="s">
        <v>391</v>
      </c>
      <c r="E54" s="37" t="s">
        <v>392</v>
      </c>
      <c r="F54" s="37" t="s">
        <v>3</v>
      </c>
    </row>
    <row r="55" spans="1:6" x14ac:dyDescent="0.2">
      <c r="A55" s="77" t="s">
        <v>156</v>
      </c>
      <c r="B55" s="21" t="s">
        <v>157</v>
      </c>
      <c r="C55" s="21" t="s">
        <v>158</v>
      </c>
      <c r="D55" s="76" t="s">
        <v>393</v>
      </c>
      <c r="E55" s="76" t="s">
        <v>517</v>
      </c>
      <c r="F55" s="76" t="s">
        <v>3</v>
      </c>
    </row>
    <row r="56" spans="1:6" x14ac:dyDescent="0.2">
      <c r="A56" s="77" t="s">
        <v>159</v>
      </c>
      <c r="B56" s="21" t="s">
        <v>157</v>
      </c>
      <c r="C56" s="21" t="s">
        <v>160</v>
      </c>
      <c r="D56" s="76" t="s">
        <v>394</v>
      </c>
      <c r="E56" s="76" t="s">
        <v>395</v>
      </c>
      <c r="F56" s="76" t="s">
        <v>3</v>
      </c>
    </row>
    <row r="57" spans="1:6" x14ac:dyDescent="0.2">
      <c r="A57" s="77" t="s">
        <v>161</v>
      </c>
      <c r="B57" s="21" t="s">
        <v>162</v>
      </c>
      <c r="C57" s="21" t="s">
        <v>163</v>
      </c>
      <c r="D57" s="76" t="s">
        <v>470</v>
      </c>
      <c r="E57" s="76" t="s">
        <v>396</v>
      </c>
      <c r="F57" s="76" t="s">
        <v>3</v>
      </c>
    </row>
    <row r="58" spans="1:6" x14ac:dyDescent="0.2">
      <c r="A58" s="77" t="s">
        <v>164</v>
      </c>
      <c r="B58" s="21" t="s">
        <v>165</v>
      </c>
      <c r="C58" s="21" t="s">
        <v>166</v>
      </c>
      <c r="D58" s="76" t="s">
        <v>397</v>
      </c>
      <c r="E58" s="76" t="s">
        <v>398</v>
      </c>
      <c r="F58" s="76" t="s">
        <v>3</v>
      </c>
    </row>
    <row r="59" spans="1:6" x14ac:dyDescent="0.2">
      <c r="A59" s="77" t="s">
        <v>167</v>
      </c>
      <c r="B59" s="21" t="s">
        <v>168</v>
      </c>
      <c r="C59" s="21" t="s">
        <v>169</v>
      </c>
      <c r="D59" s="37" t="s">
        <v>399</v>
      </c>
      <c r="E59" s="76" t="s">
        <v>400</v>
      </c>
      <c r="F59" s="76" t="s">
        <v>3</v>
      </c>
    </row>
    <row r="60" spans="1:6" x14ac:dyDescent="0.2">
      <c r="A60" s="77" t="s">
        <v>170</v>
      </c>
      <c r="B60" s="21" t="s">
        <v>171</v>
      </c>
      <c r="C60" s="21" t="s">
        <v>172</v>
      </c>
      <c r="D60" s="76" t="s">
        <v>401</v>
      </c>
      <c r="E60" s="76" t="s">
        <v>402</v>
      </c>
      <c r="F60" s="76" t="s">
        <v>3</v>
      </c>
    </row>
    <row r="61" spans="1:6" x14ac:dyDescent="0.2">
      <c r="A61" s="77" t="s">
        <v>173</v>
      </c>
      <c r="B61" s="21" t="s">
        <v>174</v>
      </c>
      <c r="C61" s="21" t="s">
        <v>174</v>
      </c>
      <c r="D61" s="37" t="s">
        <v>403</v>
      </c>
      <c r="E61" s="76" t="s">
        <v>404</v>
      </c>
      <c r="F61" s="76" t="s">
        <v>3</v>
      </c>
    </row>
    <row r="62" spans="1:6" x14ac:dyDescent="0.2">
      <c r="A62" s="77" t="s">
        <v>175</v>
      </c>
      <c r="B62" s="21" t="s">
        <v>176</v>
      </c>
      <c r="C62" s="21" t="s">
        <v>177</v>
      </c>
      <c r="D62" s="37" t="s">
        <v>479</v>
      </c>
      <c r="E62" s="76" t="s">
        <v>405</v>
      </c>
      <c r="F62" s="76" t="s">
        <v>3</v>
      </c>
    </row>
    <row r="63" spans="1:6" x14ac:dyDescent="0.2">
      <c r="A63" s="77" t="s">
        <v>178</v>
      </c>
      <c r="B63" s="21" t="s">
        <v>179</v>
      </c>
      <c r="C63" s="21" t="s">
        <v>180</v>
      </c>
      <c r="D63" s="37" t="s">
        <v>406</v>
      </c>
      <c r="E63" s="76" t="s">
        <v>407</v>
      </c>
      <c r="F63" s="76" t="s">
        <v>3</v>
      </c>
    </row>
    <row r="64" spans="1:6" x14ac:dyDescent="0.2">
      <c r="A64" s="77" t="s">
        <v>181</v>
      </c>
      <c r="B64" s="21" t="s">
        <v>182</v>
      </c>
      <c r="C64" s="21" t="s">
        <v>183</v>
      </c>
      <c r="D64" s="76" t="s">
        <v>408</v>
      </c>
      <c r="E64" s="76" t="s">
        <v>409</v>
      </c>
      <c r="F64" s="76" t="s">
        <v>3</v>
      </c>
    </row>
    <row r="65" spans="1:6" x14ac:dyDescent="0.2">
      <c r="A65" s="77" t="s">
        <v>184</v>
      </c>
      <c r="B65" s="21" t="s">
        <v>182</v>
      </c>
      <c r="C65" s="21" t="s">
        <v>185</v>
      </c>
      <c r="D65" s="76" t="s">
        <v>408</v>
      </c>
      <c r="E65" s="76" t="s">
        <v>409</v>
      </c>
      <c r="F65" s="76" t="s">
        <v>3</v>
      </c>
    </row>
    <row r="66" spans="1:6" x14ac:dyDescent="0.2">
      <c r="A66" s="78" t="s">
        <v>186</v>
      </c>
      <c r="B66" s="21" t="s">
        <v>182</v>
      </c>
      <c r="C66" s="21" t="s">
        <v>187</v>
      </c>
      <c r="D66" s="76" t="s">
        <v>408</v>
      </c>
      <c r="E66" s="76" t="s">
        <v>409</v>
      </c>
      <c r="F66" s="76" t="s">
        <v>3</v>
      </c>
    </row>
    <row r="67" spans="1:6" x14ac:dyDescent="0.2">
      <c r="A67" s="78" t="s">
        <v>188</v>
      </c>
      <c r="B67" s="21" t="s">
        <v>182</v>
      </c>
      <c r="C67" s="21" t="s">
        <v>189</v>
      </c>
      <c r="D67" s="76" t="s">
        <v>408</v>
      </c>
      <c r="E67" s="76" t="s">
        <v>409</v>
      </c>
      <c r="F67" s="76" t="s">
        <v>3</v>
      </c>
    </row>
    <row r="68" spans="1:6" x14ac:dyDescent="0.2">
      <c r="A68" s="77" t="s">
        <v>207</v>
      </c>
      <c r="B68" s="21" t="s">
        <v>182</v>
      </c>
      <c r="C68" s="21" t="s">
        <v>463</v>
      </c>
      <c r="D68" s="76" t="s">
        <v>408</v>
      </c>
      <c r="E68" s="76" t="s">
        <v>409</v>
      </c>
      <c r="F68" s="76" t="s">
        <v>3</v>
      </c>
    </row>
    <row r="69" spans="1:6" x14ac:dyDescent="0.2">
      <c r="A69" s="77" t="s">
        <v>190</v>
      </c>
      <c r="B69" s="21" t="s">
        <v>182</v>
      </c>
      <c r="C69" s="21" t="s">
        <v>501</v>
      </c>
      <c r="D69" s="76" t="s">
        <v>408</v>
      </c>
      <c r="E69" s="76" t="s">
        <v>409</v>
      </c>
      <c r="F69" s="76" t="s">
        <v>3</v>
      </c>
    </row>
    <row r="70" spans="1:6" x14ac:dyDescent="0.2">
      <c r="A70" s="78" t="s">
        <v>191</v>
      </c>
      <c r="B70" s="21" t="s">
        <v>182</v>
      </c>
      <c r="C70" s="21" t="s">
        <v>192</v>
      </c>
      <c r="D70" s="76" t="s">
        <v>408</v>
      </c>
      <c r="E70" s="76" t="s">
        <v>409</v>
      </c>
      <c r="F70" s="76" t="s">
        <v>3</v>
      </c>
    </row>
    <row r="71" spans="1:6" x14ac:dyDescent="0.2">
      <c r="A71" s="77" t="s">
        <v>193</v>
      </c>
      <c r="B71" s="21" t="s">
        <v>182</v>
      </c>
      <c r="C71" s="21" t="s">
        <v>194</v>
      </c>
      <c r="D71" s="37" t="s">
        <v>410</v>
      </c>
      <c r="E71" s="76" t="s">
        <v>411</v>
      </c>
      <c r="F71" s="76" t="s">
        <v>3</v>
      </c>
    </row>
    <row r="72" spans="1:6" x14ac:dyDescent="0.2">
      <c r="A72" s="77" t="s">
        <v>195</v>
      </c>
      <c r="B72" s="21" t="s">
        <v>182</v>
      </c>
      <c r="C72" s="21" t="s">
        <v>196</v>
      </c>
      <c r="D72" s="76" t="s">
        <v>482</v>
      </c>
      <c r="E72" s="76" t="s">
        <v>412</v>
      </c>
      <c r="F72" s="76" t="s">
        <v>3</v>
      </c>
    </row>
    <row r="73" spans="1:6" x14ac:dyDescent="0.2">
      <c r="A73" s="77" t="s">
        <v>197</v>
      </c>
      <c r="B73" s="21" t="s">
        <v>182</v>
      </c>
      <c r="C73" s="21" t="s">
        <v>305</v>
      </c>
      <c r="D73" s="37" t="s">
        <v>413</v>
      </c>
      <c r="E73" s="37" t="s">
        <v>512</v>
      </c>
      <c r="F73" s="37" t="s">
        <v>3</v>
      </c>
    </row>
    <row r="74" spans="1:6" x14ac:dyDescent="0.2">
      <c r="A74" s="77" t="s">
        <v>199</v>
      </c>
      <c r="B74" s="21" t="s">
        <v>182</v>
      </c>
      <c r="C74" s="21" t="s">
        <v>200</v>
      </c>
      <c r="D74" s="76" t="s">
        <v>500</v>
      </c>
      <c r="E74" s="76" t="s">
        <v>508</v>
      </c>
      <c r="F74" s="76" t="s">
        <v>3</v>
      </c>
    </row>
    <row r="75" spans="1:6" x14ac:dyDescent="0.2">
      <c r="A75" s="78" t="s">
        <v>201</v>
      </c>
      <c r="B75" s="21" t="s">
        <v>182</v>
      </c>
      <c r="C75" s="21" t="s">
        <v>202</v>
      </c>
      <c r="D75" s="76" t="s">
        <v>414</v>
      </c>
      <c r="E75" s="76" t="s">
        <v>494</v>
      </c>
      <c r="F75" s="76" t="s">
        <v>3</v>
      </c>
    </row>
    <row r="76" spans="1:6" x14ac:dyDescent="0.2">
      <c r="A76" s="77" t="s">
        <v>203</v>
      </c>
      <c r="B76" s="21" t="s">
        <v>182</v>
      </c>
      <c r="C76" s="21" t="s">
        <v>204</v>
      </c>
      <c r="D76" s="76" t="s">
        <v>499</v>
      </c>
      <c r="E76" s="76" t="s">
        <v>507</v>
      </c>
      <c r="F76" s="76" t="s">
        <v>3</v>
      </c>
    </row>
    <row r="77" spans="1:6" x14ac:dyDescent="0.2">
      <c r="A77" s="78" t="s">
        <v>205</v>
      </c>
      <c r="B77" s="21" t="s">
        <v>182</v>
      </c>
      <c r="C77" s="21" t="s">
        <v>206</v>
      </c>
      <c r="D77" s="37" t="s">
        <v>481</v>
      </c>
      <c r="E77" s="37" t="s">
        <v>415</v>
      </c>
      <c r="F77" s="37" t="s">
        <v>3</v>
      </c>
    </row>
    <row r="78" spans="1:6" x14ac:dyDescent="0.2">
      <c r="A78" s="78" t="s">
        <v>208</v>
      </c>
      <c r="B78" s="21" t="s">
        <v>209</v>
      </c>
      <c r="C78" s="21" t="s">
        <v>209</v>
      </c>
      <c r="D78" s="37" t="s">
        <v>490</v>
      </c>
      <c r="E78" s="37" t="s">
        <v>416</v>
      </c>
      <c r="F78" s="37" t="s">
        <v>3</v>
      </c>
    </row>
    <row r="79" spans="1:6" x14ac:dyDescent="0.2">
      <c r="A79" s="77" t="s">
        <v>210</v>
      </c>
      <c r="B79" s="21" t="s">
        <v>211</v>
      </c>
      <c r="C79" s="21" t="s">
        <v>212</v>
      </c>
      <c r="D79" s="76" t="s">
        <v>417</v>
      </c>
      <c r="E79" s="76" t="s">
        <v>418</v>
      </c>
      <c r="F79" s="76" t="s">
        <v>3</v>
      </c>
    </row>
    <row r="80" spans="1:6" x14ac:dyDescent="0.2">
      <c r="A80" s="77" t="s">
        <v>213</v>
      </c>
      <c r="B80" s="21" t="s">
        <v>214</v>
      </c>
      <c r="C80" s="21" t="s">
        <v>215</v>
      </c>
      <c r="D80" s="37" t="s">
        <v>492</v>
      </c>
      <c r="E80" s="76" t="s">
        <v>493</v>
      </c>
      <c r="F80" s="76" t="s">
        <v>3</v>
      </c>
    </row>
    <row r="81" spans="1:6" x14ac:dyDescent="0.2">
      <c r="A81" s="77" t="s">
        <v>216</v>
      </c>
      <c r="B81" s="21" t="s">
        <v>217</v>
      </c>
      <c r="C81" s="21" t="s">
        <v>217</v>
      </c>
      <c r="D81" s="37" t="s">
        <v>520</v>
      </c>
      <c r="E81" s="76" t="s">
        <v>521</v>
      </c>
      <c r="F81" s="76" t="s">
        <v>3</v>
      </c>
    </row>
    <row r="82" spans="1:6" x14ac:dyDescent="0.2">
      <c r="A82" s="77" t="s">
        <v>218</v>
      </c>
      <c r="B82" s="21" t="s">
        <v>217</v>
      </c>
      <c r="C82" s="21" t="s">
        <v>52</v>
      </c>
      <c r="D82" s="37" t="s">
        <v>520</v>
      </c>
      <c r="E82" s="76" t="s">
        <v>521</v>
      </c>
      <c r="F82" s="76" t="s">
        <v>3</v>
      </c>
    </row>
    <row r="83" spans="1:6" x14ac:dyDescent="0.2">
      <c r="A83" s="77" t="s">
        <v>219</v>
      </c>
      <c r="B83" s="21" t="s">
        <v>220</v>
      </c>
      <c r="C83" s="21" t="s">
        <v>221</v>
      </c>
      <c r="D83" s="37" t="s">
        <v>502</v>
      </c>
      <c r="E83" s="76" t="s">
        <v>419</v>
      </c>
      <c r="F83" s="76" t="s">
        <v>3</v>
      </c>
    </row>
    <row r="84" spans="1:6" x14ac:dyDescent="0.2">
      <c r="A84" s="77" t="s">
        <v>222</v>
      </c>
      <c r="B84" s="21" t="s">
        <v>220</v>
      </c>
      <c r="C84" s="21" t="s">
        <v>223</v>
      </c>
      <c r="D84" s="37" t="s">
        <v>420</v>
      </c>
      <c r="E84" s="76" t="s">
        <v>421</v>
      </c>
      <c r="F84" s="76" t="s">
        <v>3</v>
      </c>
    </row>
    <row r="85" spans="1:6" x14ac:dyDescent="0.2">
      <c r="A85" s="77" t="s">
        <v>224</v>
      </c>
      <c r="B85" s="21" t="s">
        <v>225</v>
      </c>
      <c r="C85" s="21" t="s">
        <v>226</v>
      </c>
      <c r="D85" s="37" t="s">
        <v>473</v>
      </c>
      <c r="E85" s="37" t="s">
        <v>474</v>
      </c>
      <c r="F85" s="37" t="s">
        <v>3</v>
      </c>
    </row>
    <row r="86" spans="1:6" x14ac:dyDescent="0.2">
      <c r="A86" s="77" t="s">
        <v>227</v>
      </c>
      <c r="B86" s="21" t="s">
        <v>228</v>
      </c>
      <c r="C86" s="21" t="s">
        <v>229</v>
      </c>
      <c r="D86" s="37" t="s">
        <v>480</v>
      </c>
      <c r="E86" s="37" t="s">
        <v>422</v>
      </c>
      <c r="F86" s="37" t="s">
        <v>3</v>
      </c>
    </row>
    <row r="87" spans="1:6" x14ac:dyDescent="0.2">
      <c r="A87" s="77" t="s">
        <v>230</v>
      </c>
      <c r="B87" s="21" t="s">
        <v>231</v>
      </c>
      <c r="C87" s="21" t="s">
        <v>232</v>
      </c>
      <c r="D87" s="76" t="s">
        <v>476</v>
      </c>
      <c r="E87" s="76" t="s">
        <v>423</v>
      </c>
      <c r="F87" s="76" t="s">
        <v>3</v>
      </c>
    </row>
    <row r="88" spans="1:6" x14ac:dyDescent="0.2">
      <c r="A88" s="77" t="s">
        <v>233</v>
      </c>
      <c r="B88" s="21" t="s">
        <v>234</v>
      </c>
      <c r="C88" s="21" t="s">
        <v>235</v>
      </c>
      <c r="D88" s="76" t="s">
        <v>424</v>
      </c>
      <c r="E88" s="76" t="s">
        <v>487</v>
      </c>
      <c r="F88" s="76" t="s">
        <v>3</v>
      </c>
    </row>
    <row r="89" spans="1:6" x14ac:dyDescent="0.2">
      <c r="A89" s="77" t="s">
        <v>236</v>
      </c>
      <c r="B89" s="21" t="s">
        <v>234</v>
      </c>
      <c r="C89" s="21" t="s">
        <v>237</v>
      </c>
      <c r="D89" s="37" t="s">
        <v>424</v>
      </c>
      <c r="E89" s="37" t="s">
        <v>425</v>
      </c>
      <c r="F89" s="37" t="s">
        <v>3</v>
      </c>
    </row>
    <row r="90" spans="1:6" x14ac:dyDescent="0.2">
      <c r="A90" s="77" t="s">
        <v>238</v>
      </c>
      <c r="B90" s="21" t="s">
        <v>239</v>
      </c>
      <c r="C90" s="21" t="s">
        <v>240</v>
      </c>
      <c r="D90" s="37" t="s">
        <v>488</v>
      </c>
      <c r="E90" s="76" t="s">
        <v>426</v>
      </c>
      <c r="F90" s="76" t="s">
        <v>3</v>
      </c>
    </row>
    <row r="91" spans="1:6" x14ac:dyDescent="0.2">
      <c r="A91" s="77" t="s">
        <v>241</v>
      </c>
      <c r="B91" s="21" t="s">
        <v>242</v>
      </c>
      <c r="C91" s="21" t="s">
        <v>243</v>
      </c>
      <c r="D91" s="76" t="s">
        <v>427</v>
      </c>
      <c r="E91" s="76" t="s">
        <v>428</v>
      </c>
      <c r="F91" s="76" t="s">
        <v>3</v>
      </c>
    </row>
    <row r="92" spans="1:6" x14ac:dyDescent="0.2">
      <c r="A92" s="77" t="s">
        <v>244</v>
      </c>
      <c r="B92" s="21" t="s">
        <v>245</v>
      </c>
      <c r="C92" s="21" t="s">
        <v>246</v>
      </c>
      <c r="D92" s="37" t="s">
        <v>429</v>
      </c>
      <c r="E92" s="37" t="s">
        <v>430</v>
      </c>
      <c r="F92" s="37" t="s">
        <v>3</v>
      </c>
    </row>
    <row r="93" spans="1:6" x14ac:dyDescent="0.2">
      <c r="A93" s="77" t="s">
        <v>247</v>
      </c>
      <c r="B93" s="21" t="s">
        <v>245</v>
      </c>
      <c r="C93" s="21" t="s">
        <v>245</v>
      </c>
      <c r="D93" s="37" t="s">
        <v>429</v>
      </c>
      <c r="E93" s="37" t="s">
        <v>430</v>
      </c>
      <c r="F93" s="37" t="s">
        <v>3</v>
      </c>
    </row>
    <row r="94" spans="1:6" x14ac:dyDescent="0.2">
      <c r="A94" s="77" t="s">
        <v>248</v>
      </c>
      <c r="B94" s="21" t="s">
        <v>249</v>
      </c>
      <c r="C94" s="21" t="s">
        <v>250</v>
      </c>
      <c r="D94" s="76" t="s">
        <v>431</v>
      </c>
      <c r="E94" s="76" t="s">
        <v>432</v>
      </c>
      <c r="F94" s="76" t="s">
        <v>3</v>
      </c>
    </row>
    <row r="95" spans="1:6" x14ac:dyDescent="0.2">
      <c r="A95" s="77" t="s">
        <v>251</v>
      </c>
      <c r="B95" s="21" t="s">
        <v>252</v>
      </c>
      <c r="C95" s="21" t="s">
        <v>253</v>
      </c>
      <c r="D95" s="76" t="s">
        <v>469</v>
      </c>
      <c r="E95" s="76" t="s">
        <v>433</v>
      </c>
      <c r="F95" s="76" t="s">
        <v>3</v>
      </c>
    </row>
    <row r="96" spans="1:6" x14ac:dyDescent="0.2">
      <c r="A96" s="77" t="s">
        <v>254</v>
      </c>
      <c r="B96" s="21" t="s">
        <v>255</v>
      </c>
      <c r="C96" s="21" t="s">
        <v>256</v>
      </c>
      <c r="D96" s="37" t="s">
        <v>337</v>
      </c>
      <c r="E96" s="76" t="s">
        <v>338</v>
      </c>
      <c r="F96" s="76" t="s">
        <v>3</v>
      </c>
    </row>
    <row r="97" spans="1:6" x14ac:dyDescent="0.2">
      <c r="A97" s="77" t="s">
        <v>257</v>
      </c>
      <c r="B97" s="21" t="s">
        <v>258</v>
      </c>
      <c r="C97" s="21" t="s">
        <v>259</v>
      </c>
      <c r="D97" s="37" t="s">
        <v>505</v>
      </c>
      <c r="E97" s="37" t="s">
        <v>434</v>
      </c>
      <c r="F97" s="37" t="s">
        <v>3</v>
      </c>
    </row>
    <row r="98" spans="1:6" x14ac:dyDescent="0.2">
      <c r="A98" s="77" t="s">
        <v>260</v>
      </c>
      <c r="B98" s="21" t="s">
        <v>261</v>
      </c>
      <c r="C98" s="21" t="s">
        <v>262</v>
      </c>
      <c r="D98" s="76" t="s">
        <v>435</v>
      </c>
      <c r="E98" s="76" t="s">
        <v>483</v>
      </c>
      <c r="F98" s="76" t="s">
        <v>3</v>
      </c>
    </row>
    <row r="99" spans="1:6" x14ac:dyDescent="0.2">
      <c r="A99" s="77" t="s">
        <v>263</v>
      </c>
      <c r="B99" s="21" t="s">
        <v>261</v>
      </c>
      <c r="C99" s="21" t="s">
        <v>264</v>
      </c>
      <c r="D99" s="37" t="s">
        <v>436</v>
      </c>
      <c r="E99" s="37" t="s">
        <v>437</v>
      </c>
      <c r="F99" s="37" t="s">
        <v>3</v>
      </c>
    </row>
    <row r="100" spans="1:6" x14ac:dyDescent="0.2">
      <c r="A100" s="77" t="s">
        <v>265</v>
      </c>
      <c r="B100" s="21" t="s">
        <v>261</v>
      </c>
      <c r="C100" s="21" t="s">
        <v>266</v>
      </c>
      <c r="D100" s="76" t="s">
        <v>438</v>
      </c>
      <c r="E100" s="76" t="s">
        <v>439</v>
      </c>
      <c r="F100" s="76" t="s">
        <v>3</v>
      </c>
    </row>
    <row r="101" spans="1:6" x14ac:dyDescent="0.2">
      <c r="A101" s="77" t="s">
        <v>267</v>
      </c>
      <c r="B101" s="21" t="s">
        <v>261</v>
      </c>
      <c r="C101" s="21" t="s">
        <v>268</v>
      </c>
      <c r="D101" s="76" t="s">
        <v>440</v>
      </c>
      <c r="E101" s="76" t="s">
        <v>441</v>
      </c>
      <c r="F101" s="76" t="s">
        <v>3</v>
      </c>
    </row>
    <row r="102" spans="1:6" x14ac:dyDescent="0.2">
      <c r="A102" s="77" t="s">
        <v>269</v>
      </c>
      <c r="B102" s="21" t="s">
        <v>261</v>
      </c>
      <c r="C102" s="21" t="s">
        <v>270</v>
      </c>
      <c r="D102" s="76" t="s">
        <v>498</v>
      </c>
      <c r="E102" s="76" t="s">
        <v>468</v>
      </c>
      <c r="F102" s="76" t="s">
        <v>3</v>
      </c>
    </row>
    <row r="103" spans="1:6" x14ac:dyDescent="0.2">
      <c r="A103" s="77" t="s">
        <v>271</v>
      </c>
      <c r="B103" s="21" t="s">
        <v>261</v>
      </c>
      <c r="C103" s="21" t="s">
        <v>272</v>
      </c>
      <c r="D103" s="37" t="s">
        <v>442</v>
      </c>
      <c r="E103" s="37" t="s">
        <v>443</v>
      </c>
      <c r="F103" s="37" t="s">
        <v>3</v>
      </c>
    </row>
    <row r="104" spans="1:6" x14ac:dyDescent="0.2">
      <c r="A104" s="77" t="s">
        <v>273</v>
      </c>
      <c r="B104" s="21" t="s">
        <v>261</v>
      </c>
      <c r="C104" s="21" t="s">
        <v>274</v>
      </c>
      <c r="D104" s="76" t="s">
        <v>444</v>
      </c>
      <c r="E104" s="76" t="s">
        <v>445</v>
      </c>
      <c r="F104" s="76" t="s">
        <v>3</v>
      </c>
    </row>
    <row r="105" spans="1:6" x14ac:dyDescent="0.2">
      <c r="A105" s="77" t="s">
        <v>275</v>
      </c>
      <c r="B105" s="21" t="s">
        <v>261</v>
      </c>
      <c r="C105" s="21" t="s">
        <v>276</v>
      </c>
      <c r="D105" s="37" t="s">
        <v>446</v>
      </c>
      <c r="E105" s="37" t="s">
        <v>506</v>
      </c>
      <c r="F105" s="37" t="s">
        <v>3</v>
      </c>
    </row>
    <row r="106" spans="1:6" x14ac:dyDescent="0.2">
      <c r="A106" s="78" t="s">
        <v>277</v>
      </c>
      <c r="B106" s="21" t="s">
        <v>261</v>
      </c>
      <c r="C106" s="21" t="s">
        <v>278</v>
      </c>
      <c r="D106" s="37" t="s">
        <v>447</v>
      </c>
      <c r="E106" s="37" t="s">
        <v>448</v>
      </c>
      <c r="F106" s="37" t="s">
        <v>3</v>
      </c>
    </row>
    <row r="107" spans="1:6" x14ac:dyDescent="0.2">
      <c r="A107" s="77" t="s">
        <v>279</v>
      </c>
      <c r="B107" s="21" t="s">
        <v>261</v>
      </c>
      <c r="C107" s="21" t="s">
        <v>280</v>
      </c>
      <c r="D107" s="76" t="s">
        <v>449</v>
      </c>
      <c r="E107" s="76" t="s">
        <v>450</v>
      </c>
      <c r="F107" s="76" t="s">
        <v>3</v>
      </c>
    </row>
    <row r="108" spans="1:6" x14ac:dyDescent="0.2">
      <c r="A108" s="77" t="s">
        <v>281</v>
      </c>
      <c r="B108" s="21" t="s">
        <v>261</v>
      </c>
      <c r="C108" s="21" t="s">
        <v>282</v>
      </c>
      <c r="D108" s="37" t="s">
        <v>484</v>
      </c>
      <c r="E108" s="76" t="s">
        <v>451</v>
      </c>
      <c r="F108" s="76" t="s">
        <v>3</v>
      </c>
    </row>
    <row r="109" spans="1:6" x14ac:dyDescent="0.2">
      <c r="A109" s="77" t="s">
        <v>283</v>
      </c>
      <c r="B109" s="21" t="s">
        <v>261</v>
      </c>
      <c r="C109" s="21" t="s">
        <v>284</v>
      </c>
      <c r="D109" s="76" t="s">
        <v>452</v>
      </c>
      <c r="E109" s="76" t="s">
        <v>453</v>
      </c>
      <c r="F109" s="76" t="s">
        <v>3</v>
      </c>
    </row>
    <row r="110" spans="1:6" x14ac:dyDescent="0.2">
      <c r="A110" s="77" t="s">
        <v>285</v>
      </c>
      <c r="B110" s="21" t="s">
        <v>286</v>
      </c>
      <c r="C110" s="21" t="s">
        <v>286</v>
      </c>
      <c r="D110" s="37" t="s">
        <v>454</v>
      </c>
      <c r="E110" s="37" t="s">
        <v>455</v>
      </c>
      <c r="F110" s="37" t="s">
        <v>3</v>
      </c>
    </row>
    <row r="111" spans="1:6" x14ac:dyDescent="0.2">
      <c r="A111" s="77" t="s">
        <v>287</v>
      </c>
      <c r="B111" s="21" t="s">
        <v>286</v>
      </c>
      <c r="C111" s="21" t="s">
        <v>288</v>
      </c>
      <c r="D111" s="37" t="s">
        <v>454</v>
      </c>
      <c r="E111" s="37" t="s">
        <v>455</v>
      </c>
      <c r="F111" s="37" t="s">
        <v>3</v>
      </c>
    </row>
    <row r="112" spans="1:6" x14ac:dyDescent="0.2">
      <c r="A112" s="77" t="s">
        <v>289</v>
      </c>
      <c r="B112" s="21" t="s">
        <v>290</v>
      </c>
      <c r="C112" s="21" t="s">
        <v>291</v>
      </c>
      <c r="D112" s="76" t="s">
        <v>518</v>
      </c>
      <c r="E112" s="76" t="s">
        <v>456</v>
      </c>
      <c r="F112" s="76" t="s">
        <v>3</v>
      </c>
    </row>
    <row r="113" spans="1:7" x14ac:dyDescent="0.2">
      <c r="A113" s="77" t="s">
        <v>292</v>
      </c>
      <c r="B113" s="21" t="s">
        <v>293</v>
      </c>
      <c r="C113" s="21" t="s">
        <v>294</v>
      </c>
      <c r="D113" s="37" t="s">
        <v>457</v>
      </c>
      <c r="E113" s="37" t="s">
        <v>458</v>
      </c>
      <c r="F113" s="37" t="s">
        <v>3</v>
      </c>
    </row>
    <row r="114" spans="1:7" x14ac:dyDescent="0.2">
      <c r="A114" s="77" t="s">
        <v>295</v>
      </c>
      <c r="B114" s="21" t="s">
        <v>296</v>
      </c>
      <c r="C114" s="21" t="s">
        <v>297</v>
      </c>
      <c r="D114" s="37" t="s">
        <v>485</v>
      </c>
      <c r="E114" s="37" t="s">
        <v>459</v>
      </c>
      <c r="F114" s="37" t="s">
        <v>3</v>
      </c>
      <c r="G114" s="37"/>
    </row>
    <row r="115" spans="1:7" x14ac:dyDescent="0.2">
      <c r="A115" s="77" t="s">
        <v>298</v>
      </c>
      <c r="B115" s="21" t="s">
        <v>299</v>
      </c>
      <c r="C115" s="21" t="s">
        <v>299</v>
      </c>
      <c r="D115" s="37" t="s">
        <v>460</v>
      </c>
      <c r="E115" s="37" t="s">
        <v>461</v>
      </c>
      <c r="F115" s="37" t="s">
        <v>3</v>
      </c>
    </row>
    <row r="116" spans="1:7" x14ac:dyDescent="0.2">
      <c r="A116" s="77"/>
      <c r="B116" s="21"/>
      <c r="C116" s="21"/>
    </row>
    <row r="117" spans="1:7" x14ac:dyDescent="0.2">
      <c r="A117" s="77"/>
      <c r="B117" s="21"/>
      <c r="C117" s="21"/>
    </row>
    <row r="118" spans="1:7" x14ac:dyDescent="0.2">
      <c r="A118" s="77"/>
      <c r="B118" s="21"/>
      <c r="C118" s="21"/>
    </row>
    <row r="119" spans="1:7" x14ac:dyDescent="0.2">
      <c r="A119" s="77"/>
      <c r="B119" s="21"/>
      <c r="C119" s="21"/>
    </row>
    <row r="120" spans="1:7" x14ac:dyDescent="0.2">
      <c r="A120" s="77"/>
      <c r="B120" s="21"/>
      <c r="C120" s="21"/>
    </row>
    <row r="121" spans="1:7" x14ac:dyDescent="0.2">
      <c r="A121" s="77"/>
      <c r="B121" s="21"/>
      <c r="C121" s="21"/>
    </row>
    <row r="122" spans="1:7" x14ac:dyDescent="0.2">
      <c r="A122" s="77"/>
      <c r="B122" s="21"/>
      <c r="C122" s="21"/>
    </row>
    <row r="123" spans="1:7" x14ac:dyDescent="0.2">
      <c r="A123" s="79" t="s">
        <v>301</v>
      </c>
      <c r="B123" s="21"/>
      <c r="C123" s="21"/>
    </row>
    <row r="124" spans="1:7" x14ac:dyDescent="0.2">
      <c r="A124" s="77"/>
      <c r="B124" s="21"/>
      <c r="C124" s="21"/>
    </row>
    <row r="125" spans="1:7" x14ac:dyDescent="0.2">
      <c r="A125" s="77"/>
      <c r="B125" s="21"/>
      <c r="C125" s="21"/>
    </row>
    <row r="126" spans="1:7" x14ac:dyDescent="0.2">
      <c r="A126" s="77"/>
      <c r="B126" s="21"/>
      <c r="C126" s="21"/>
    </row>
    <row r="127" spans="1:7" x14ac:dyDescent="0.2">
      <c r="A127" s="77"/>
      <c r="B127" s="21"/>
      <c r="C127" s="21"/>
    </row>
    <row r="128" spans="1:7" x14ac:dyDescent="0.2">
      <c r="A128" s="77"/>
      <c r="B128" s="21"/>
      <c r="C128" s="21"/>
    </row>
    <row r="129" spans="1:3" x14ac:dyDescent="0.2">
      <c r="A129" s="77"/>
      <c r="B129" s="21"/>
      <c r="C129" s="21"/>
    </row>
    <row r="130" spans="1:3" x14ac:dyDescent="0.2">
      <c r="A130" s="77"/>
      <c r="B130" s="21"/>
      <c r="C130" s="21"/>
    </row>
    <row r="131" spans="1:3" x14ac:dyDescent="0.2">
      <c r="A131" s="77"/>
      <c r="B131" s="21"/>
      <c r="C131" s="21"/>
    </row>
    <row r="132" spans="1:3" x14ac:dyDescent="0.2">
      <c r="A132" s="77"/>
      <c r="B132" s="21"/>
      <c r="C132" s="21"/>
    </row>
    <row r="133" spans="1:3" x14ac:dyDescent="0.2">
      <c r="A133" s="77"/>
      <c r="B133" s="21"/>
      <c r="C133" s="21"/>
    </row>
    <row r="134" spans="1:3" x14ac:dyDescent="0.2">
      <c r="A134" s="77"/>
      <c r="B134" s="21"/>
      <c r="C134" s="21"/>
    </row>
    <row r="135" spans="1:3" x14ac:dyDescent="0.2">
      <c r="A135" s="77"/>
      <c r="B135" s="21"/>
      <c r="C135" s="21"/>
    </row>
    <row r="136" spans="1:3" x14ac:dyDescent="0.2">
      <c r="A136" s="80"/>
      <c r="B136" s="81"/>
      <c r="C136" s="81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zoomScaleNormal="100" workbookViewId="0">
      <pane xSplit="1" ySplit="2" topLeftCell="B54" activePane="bottomRight" state="frozen"/>
      <selection activeCell="D3" sqref="D3"/>
      <selection pane="topRight" activeCell="D3" sqref="D3"/>
      <selection pane="bottomLeft" activeCell="D3" sqref="D3"/>
      <selection pane="bottomRight" activeCell="D84" sqref="D84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95">
        <v>42752</v>
      </c>
      <c r="C1" s="96"/>
      <c r="D1" s="96"/>
      <c r="E1" s="96"/>
      <c r="F1" s="96"/>
      <c r="G1" s="97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303</v>
      </c>
      <c r="F2" s="12" t="s">
        <v>304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2</v>
      </c>
      <c r="C3" s="21">
        <v>55</v>
      </c>
      <c r="D3" s="21">
        <v>0</v>
      </c>
      <c r="E3" s="21">
        <f>B3+C3+D3</f>
        <v>57</v>
      </c>
      <c r="F3" s="19">
        <v>2</v>
      </c>
      <c r="G3" s="19">
        <v>35</v>
      </c>
      <c r="H3" s="84">
        <f>E3/G3</f>
        <v>1.6285714285714286</v>
      </c>
    </row>
    <row r="4" spans="1:9" x14ac:dyDescent="0.2">
      <c r="A4" s="18" t="s">
        <v>12</v>
      </c>
      <c r="B4" s="20">
        <v>1</v>
      </c>
      <c r="C4" s="21">
        <v>3</v>
      </c>
      <c r="D4" s="21">
        <v>0</v>
      </c>
      <c r="E4" s="21">
        <f t="shared" ref="E4:E55" si="0">B4+C4+D4</f>
        <v>4</v>
      </c>
      <c r="F4" s="19">
        <v>1</v>
      </c>
      <c r="G4" s="19">
        <v>3</v>
      </c>
      <c r="H4" s="84">
        <f>E4/G4</f>
        <v>1.3333333333333333</v>
      </c>
    </row>
    <row r="5" spans="1:9" x14ac:dyDescent="0.2">
      <c r="A5" s="18" t="s">
        <v>15</v>
      </c>
      <c r="B5" s="20">
        <v>0</v>
      </c>
      <c r="C5" s="21">
        <v>43</v>
      </c>
      <c r="D5" s="21">
        <v>0</v>
      </c>
      <c r="E5" s="21">
        <f t="shared" si="0"/>
        <v>43</v>
      </c>
      <c r="F5" s="19">
        <v>0</v>
      </c>
      <c r="G5" s="19">
        <v>43</v>
      </c>
      <c r="H5" s="84">
        <f t="shared" ref="H5:H55" si="1">E5/G5</f>
        <v>1</v>
      </c>
    </row>
    <row r="6" spans="1:9" x14ac:dyDescent="0.2">
      <c r="A6" s="18" t="s">
        <v>17</v>
      </c>
      <c r="B6" s="20">
        <v>0</v>
      </c>
      <c r="C6" s="21">
        <v>8</v>
      </c>
      <c r="D6" s="21">
        <v>0</v>
      </c>
      <c r="E6" s="21">
        <f t="shared" si="0"/>
        <v>8</v>
      </c>
      <c r="F6" s="19">
        <v>0</v>
      </c>
      <c r="G6" s="19">
        <v>7</v>
      </c>
      <c r="H6" s="84">
        <f t="shared" si="1"/>
        <v>1.1428571428571428</v>
      </c>
    </row>
    <row r="7" spans="1:9" x14ac:dyDescent="0.2">
      <c r="A7" s="18" t="s">
        <v>19</v>
      </c>
      <c r="B7" s="20">
        <v>18</v>
      </c>
      <c r="C7" s="21">
        <v>161</v>
      </c>
      <c r="D7" s="21">
        <v>0</v>
      </c>
      <c r="E7" s="21">
        <v>179</v>
      </c>
      <c r="F7" s="19">
        <v>16</v>
      </c>
      <c r="G7" s="19">
        <v>102</v>
      </c>
      <c r="H7" s="84">
        <v>1.7549019607843137</v>
      </c>
    </row>
    <row r="8" spans="1:9" x14ac:dyDescent="0.2">
      <c r="A8" s="18" t="s">
        <v>24</v>
      </c>
      <c r="B8" s="20">
        <v>2</v>
      </c>
      <c r="C8" s="21">
        <v>125</v>
      </c>
      <c r="D8" s="21">
        <v>13</v>
      </c>
      <c r="E8" s="21">
        <f t="shared" si="0"/>
        <v>140</v>
      </c>
      <c r="F8" s="19">
        <v>2</v>
      </c>
      <c r="G8" s="19">
        <v>55</v>
      </c>
      <c r="H8" s="84">
        <f t="shared" si="1"/>
        <v>2.5454545454545454</v>
      </c>
    </row>
    <row r="9" spans="1:9" x14ac:dyDescent="0.2">
      <c r="A9" s="18" t="s">
        <v>27</v>
      </c>
      <c r="B9" s="20">
        <v>15</v>
      </c>
      <c r="C9" s="21">
        <v>135</v>
      </c>
      <c r="D9" s="21">
        <v>0</v>
      </c>
      <c r="E9" s="21">
        <f t="shared" si="0"/>
        <v>150</v>
      </c>
      <c r="F9" s="19">
        <v>12</v>
      </c>
      <c r="G9" s="19">
        <v>148</v>
      </c>
      <c r="H9" s="84">
        <f t="shared" si="1"/>
        <v>1.0135135135135136</v>
      </c>
    </row>
    <row r="10" spans="1:9" x14ac:dyDescent="0.2">
      <c r="A10" s="18" t="s">
        <v>30</v>
      </c>
      <c r="B10" s="20">
        <v>4</v>
      </c>
      <c r="C10" s="21">
        <v>24</v>
      </c>
      <c r="D10" s="21">
        <v>0</v>
      </c>
      <c r="E10" s="21">
        <f t="shared" si="0"/>
        <v>28</v>
      </c>
      <c r="F10" s="19">
        <v>4</v>
      </c>
      <c r="G10" s="19">
        <v>29</v>
      </c>
      <c r="H10" s="84">
        <f t="shared" si="1"/>
        <v>0.96551724137931039</v>
      </c>
    </row>
    <row r="11" spans="1:9" x14ac:dyDescent="0.2">
      <c r="A11" s="18" t="s">
        <v>33</v>
      </c>
      <c r="B11" s="20">
        <v>65</v>
      </c>
      <c r="C11" s="21">
        <v>478</v>
      </c>
      <c r="D11" s="21">
        <v>0</v>
      </c>
      <c r="E11" s="21">
        <v>543</v>
      </c>
      <c r="F11" s="19">
        <v>46</v>
      </c>
      <c r="G11" s="19">
        <v>300</v>
      </c>
      <c r="H11" s="84">
        <v>1.81</v>
      </c>
    </row>
    <row r="12" spans="1:9" x14ac:dyDescent="0.2">
      <c r="A12" s="18" t="s">
        <v>38</v>
      </c>
      <c r="B12" s="20">
        <v>18</v>
      </c>
      <c r="C12" s="21">
        <v>104</v>
      </c>
      <c r="D12" s="21">
        <v>0</v>
      </c>
      <c r="E12" s="21">
        <v>122</v>
      </c>
      <c r="F12" s="19">
        <v>14</v>
      </c>
      <c r="G12" s="19">
        <v>106</v>
      </c>
      <c r="H12" s="84">
        <v>1.1509433962264151</v>
      </c>
    </row>
    <row r="13" spans="1:9" x14ac:dyDescent="0.2">
      <c r="A13" s="18" t="s">
        <v>43</v>
      </c>
      <c r="B13" s="20">
        <v>4</v>
      </c>
      <c r="C13" s="21">
        <v>70</v>
      </c>
      <c r="D13" s="21">
        <v>0</v>
      </c>
      <c r="E13" s="21">
        <f t="shared" si="0"/>
        <v>74</v>
      </c>
      <c r="F13" s="19">
        <v>2</v>
      </c>
      <c r="G13" s="19">
        <v>67</v>
      </c>
      <c r="H13" s="84">
        <f t="shared" si="1"/>
        <v>1.1044776119402986</v>
      </c>
    </row>
    <row r="14" spans="1:9" x14ac:dyDescent="0.2">
      <c r="A14" s="18" t="s">
        <v>46</v>
      </c>
      <c r="B14" s="20">
        <v>8</v>
      </c>
      <c r="C14" s="21">
        <v>80</v>
      </c>
      <c r="D14" s="21">
        <v>0</v>
      </c>
      <c r="E14" s="21">
        <f t="shared" si="0"/>
        <v>88</v>
      </c>
      <c r="F14" s="19">
        <v>8</v>
      </c>
      <c r="G14" s="19">
        <v>52</v>
      </c>
      <c r="H14" s="84">
        <f t="shared" si="1"/>
        <v>1.6923076923076923</v>
      </c>
    </row>
    <row r="15" spans="1:9" x14ac:dyDescent="0.2">
      <c r="A15" s="18" t="s">
        <v>49</v>
      </c>
      <c r="B15" s="20">
        <v>0</v>
      </c>
      <c r="C15" s="21">
        <v>4</v>
      </c>
      <c r="D15" s="21">
        <v>0</v>
      </c>
      <c r="E15" s="21">
        <f t="shared" si="0"/>
        <v>4</v>
      </c>
      <c r="F15" s="19">
        <v>0</v>
      </c>
      <c r="G15" s="19">
        <v>3</v>
      </c>
      <c r="H15" s="84">
        <f t="shared" si="1"/>
        <v>1.3333333333333333</v>
      </c>
    </row>
    <row r="16" spans="1:9" x14ac:dyDescent="0.2">
      <c r="A16" s="18" t="s">
        <v>52</v>
      </c>
      <c r="B16" s="20">
        <v>33</v>
      </c>
      <c r="C16" s="21">
        <v>475</v>
      </c>
      <c r="D16" s="21">
        <v>0</v>
      </c>
      <c r="E16" s="21">
        <v>508</v>
      </c>
      <c r="F16" s="19">
        <v>14</v>
      </c>
      <c r="G16" s="19">
        <v>505</v>
      </c>
      <c r="H16" s="84">
        <v>1.0059405940594059</v>
      </c>
    </row>
    <row r="17" spans="1:8" x14ac:dyDescent="0.2">
      <c r="A17" s="18" t="s">
        <v>57</v>
      </c>
      <c r="B17" s="20">
        <v>2</v>
      </c>
      <c r="C17" s="21">
        <v>13</v>
      </c>
      <c r="D17" s="21">
        <v>0</v>
      </c>
      <c r="E17" s="21">
        <f t="shared" si="0"/>
        <v>15</v>
      </c>
      <c r="F17" s="19">
        <v>2</v>
      </c>
      <c r="G17" s="19">
        <v>14</v>
      </c>
      <c r="H17" s="84">
        <f t="shared" si="1"/>
        <v>1.0714285714285714</v>
      </c>
    </row>
    <row r="18" spans="1:8" x14ac:dyDescent="0.2">
      <c r="A18" s="18" t="s">
        <v>60</v>
      </c>
      <c r="B18" s="20">
        <v>42</v>
      </c>
      <c r="C18" s="21">
        <v>628</v>
      </c>
      <c r="D18" s="21">
        <v>5</v>
      </c>
      <c r="E18" s="21">
        <f t="shared" si="0"/>
        <v>675</v>
      </c>
      <c r="F18" s="19">
        <v>33</v>
      </c>
      <c r="G18" s="19">
        <v>401</v>
      </c>
      <c r="H18" s="84">
        <f t="shared" si="1"/>
        <v>1.6832917705735662</v>
      </c>
    </row>
    <row r="19" spans="1:8" x14ac:dyDescent="0.2">
      <c r="A19" s="18" t="s">
        <v>63</v>
      </c>
      <c r="B19" s="20">
        <v>2</v>
      </c>
      <c r="C19" s="21">
        <v>25</v>
      </c>
      <c r="D19" s="21">
        <v>0</v>
      </c>
      <c r="E19" s="21">
        <f t="shared" si="0"/>
        <v>27</v>
      </c>
      <c r="F19" s="19">
        <v>1</v>
      </c>
      <c r="G19" s="19">
        <v>23</v>
      </c>
      <c r="H19" s="84">
        <f t="shared" si="1"/>
        <v>1.173913043478261</v>
      </c>
    </row>
    <row r="20" spans="1:8" x14ac:dyDescent="0.2">
      <c r="A20" s="18" t="s">
        <v>66</v>
      </c>
      <c r="B20" s="20">
        <v>5</v>
      </c>
      <c r="C20" s="21">
        <v>47</v>
      </c>
      <c r="D20" s="21">
        <v>0</v>
      </c>
      <c r="E20" s="21">
        <f t="shared" si="0"/>
        <v>52</v>
      </c>
      <c r="F20" s="19">
        <v>3</v>
      </c>
      <c r="G20" s="19">
        <v>50</v>
      </c>
      <c r="H20" s="84">
        <f t="shared" si="1"/>
        <v>1.04</v>
      </c>
    </row>
    <row r="21" spans="1:8" x14ac:dyDescent="0.2">
      <c r="A21" s="18" t="s">
        <v>69</v>
      </c>
      <c r="B21" s="20">
        <v>21</v>
      </c>
      <c r="C21" s="21">
        <v>207</v>
      </c>
      <c r="D21" s="21">
        <v>0</v>
      </c>
      <c r="E21" s="21">
        <v>228</v>
      </c>
      <c r="F21" s="19">
        <v>5</v>
      </c>
      <c r="G21" s="19">
        <v>197</v>
      </c>
      <c r="H21" s="84">
        <v>1.1573604060913705</v>
      </c>
    </row>
    <row r="22" spans="1:8" x14ac:dyDescent="0.2">
      <c r="A22" s="18" t="s">
        <v>74</v>
      </c>
      <c r="B22" s="20">
        <v>13</v>
      </c>
      <c r="C22" s="21">
        <v>119</v>
      </c>
      <c r="D22" s="21">
        <v>0</v>
      </c>
      <c r="E22" s="21">
        <v>132</v>
      </c>
      <c r="F22" s="19">
        <v>4</v>
      </c>
      <c r="G22" s="19">
        <v>125</v>
      </c>
      <c r="H22" s="84">
        <v>1.056</v>
      </c>
    </row>
    <row r="23" spans="1:8" x14ac:dyDescent="0.2">
      <c r="A23" s="18" t="s">
        <v>79</v>
      </c>
      <c r="B23" s="20">
        <v>11</v>
      </c>
      <c r="C23" s="21">
        <v>68</v>
      </c>
      <c r="D23" s="21">
        <v>0</v>
      </c>
      <c r="E23" s="21">
        <f t="shared" si="0"/>
        <v>79</v>
      </c>
      <c r="F23" s="19">
        <v>11</v>
      </c>
      <c r="G23" s="19">
        <v>76</v>
      </c>
      <c r="H23" s="84">
        <f t="shared" si="1"/>
        <v>1.0394736842105263</v>
      </c>
    </row>
    <row r="24" spans="1:8" x14ac:dyDescent="0.2">
      <c r="A24" s="18" t="s">
        <v>82</v>
      </c>
      <c r="B24" s="20">
        <v>1</v>
      </c>
      <c r="C24" s="21">
        <v>1</v>
      </c>
      <c r="D24" s="21">
        <v>0</v>
      </c>
      <c r="E24" s="21">
        <f t="shared" si="0"/>
        <v>2</v>
      </c>
      <c r="F24" s="19">
        <v>1</v>
      </c>
      <c r="G24" s="19">
        <v>4</v>
      </c>
      <c r="H24" s="84">
        <f t="shared" si="1"/>
        <v>0.5</v>
      </c>
    </row>
    <row r="25" spans="1:8" x14ac:dyDescent="0.2">
      <c r="A25" s="18" t="s">
        <v>85</v>
      </c>
      <c r="B25" s="20">
        <v>1</v>
      </c>
      <c r="C25" s="21">
        <v>11</v>
      </c>
      <c r="D25" s="21">
        <v>1</v>
      </c>
      <c r="E25" s="21">
        <f t="shared" si="0"/>
        <v>13</v>
      </c>
      <c r="F25" s="19">
        <v>0</v>
      </c>
      <c r="G25" s="19">
        <v>8</v>
      </c>
      <c r="H25" s="84">
        <f t="shared" si="1"/>
        <v>1.625</v>
      </c>
    </row>
    <row r="26" spans="1:8" x14ac:dyDescent="0.2">
      <c r="A26" s="18" t="s">
        <v>88</v>
      </c>
      <c r="B26" s="20">
        <v>20</v>
      </c>
      <c r="C26" s="21">
        <v>319</v>
      </c>
      <c r="D26" s="21">
        <v>2</v>
      </c>
      <c r="E26" s="21">
        <f t="shared" si="0"/>
        <v>341</v>
      </c>
      <c r="F26" s="19">
        <v>10</v>
      </c>
      <c r="G26" s="19">
        <v>225</v>
      </c>
      <c r="H26" s="84">
        <f t="shared" si="1"/>
        <v>1.5155555555555555</v>
      </c>
    </row>
    <row r="27" spans="1:8" x14ac:dyDescent="0.2">
      <c r="A27" s="18" t="s">
        <v>91</v>
      </c>
      <c r="B27" s="20">
        <v>5</v>
      </c>
      <c r="C27" s="21">
        <v>74</v>
      </c>
      <c r="D27" s="21">
        <v>0</v>
      </c>
      <c r="E27" s="21">
        <f t="shared" si="0"/>
        <v>79</v>
      </c>
      <c r="F27" s="19">
        <v>3</v>
      </c>
      <c r="G27" s="19">
        <v>79</v>
      </c>
      <c r="H27" s="84">
        <f t="shared" si="1"/>
        <v>1</v>
      </c>
    </row>
    <row r="28" spans="1:8" x14ac:dyDescent="0.2">
      <c r="A28" s="18" t="s">
        <v>94</v>
      </c>
      <c r="B28" s="20">
        <v>17</v>
      </c>
      <c r="C28" s="21">
        <v>177</v>
      </c>
      <c r="D28" s="21">
        <v>0</v>
      </c>
      <c r="E28" s="21">
        <f t="shared" si="0"/>
        <v>194</v>
      </c>
      <c r="F28" s="19">
        <v>17</v>
      </c>
      <c r="G28" s="19">
        <v>133</v>
      </c>
      <c r="H28" s="84">
        <f t="shared" si="1"/>
        <v>1.4586466165413534</v>
      </c>
    </row>
    <row r="29" spans="1:8" x14ac:dyDescent="0.2">
      <c r="A29" s="18" t="s">
        <v>97</v>
      </c>
      <c r="B29" s="20">
        <v>1</v>
      </c>
      <c r="C29" s="21">
        <v>7</v>
      </c>
      <c r="D29" s="21">
        <v>0</v>
      </c>
      <c r="E29" s="21">
        <f t="shared" si="0"/>
        <v>8</v>
      </c>
      <c r="F29" s="19">
        <v>1</v>
      </c>
      <c r="G29" s="19">
        <v>10</v>
      </c>
      <c r="H29" s="84">
        <f t="shared" si="1"/>
        <v>0.8</v>
      </c>
    </row>
    <row r="30" spans="1:8" x14ac:dyDescent="0.2">
      <c r="A30" s="18" t="s">
        <v>100</v>
      </c>
      <c r="B30" s="20">
        <v>3</v>
      </c>
      <c r="C30" s="21">
        <v>23</v>
      </c>
      <c r="D30" s="21">
        <v>0</v>
      </c>
      <c r="E30" s="21">
        <f t="shared" si="0"/>
        <v>26</v>
      </c>
      <c r="F30" s="19">
        <v>3</v>
      </c>
      <c r="G30" s="19">
        <v>24</v>
      </c>
      <c r="H30" s="84">
        <f t="shared" si="1"/>
        <v>1.0833333333333333</v>
      </c>
    </row>
    <row r="31" spans="1:8" x14ac:dyDescent="0.2">
      <c r="A31" s="18" t="s">
        <v>103</v>
      </c>
      <c r="B31" s="20">
        <v>1</v>
      </c>
      <c r="C31" s="21">
        <v>22</v>
      </c>
      <c r="D31" s="21">
        <v>0</v>
      </c>
      <c r="E31" s="21">
        <f t="shared" si="0"/>
        <v>23</v>
      </c>
      <c r="F31" s="19">
        <v>1</v>
      </c>
      <c r="G31" s="19">
        <v>21</v>
      </c>
      <c r="H31" s="84">
        <f t="shared" si="1"/>
        <v>1.0952380952380953</v>
      </c>
    </row>
    <row r="32" spans="1:8" x14ac:dyDescent="0.2">
      <c r="A32" s="18" t="s">
        <v>105</v>
      </c>
      <c r="B32" s="20">
        <v>0</v>
      </c>
      <c r="C32" s="21">
        <v>15</v>
      </c>
      <c r="D32" s="21">
        <v>0</v>
      </c>
      <c r="E32" s="21">
        <f t="shared" si="0"/>
        <v>15</v>
      </c>
      <c r="F32" s="19">
        <v>0</v>
      </c>
      <c r="G32" s="19">
        <v>13</v>
      </c>
      <c r="H32" s="84">
        <f t="shared" si="1"/>
        <v>1.1538461538461537</v>
      </c>
    </row>
    <row r="33" spans="1:8" x14ac:dyDescent="0.2">
      <c r="A33" s="18" t="s">
        <v>109</v>
      </c>
      <c r="B33" s="20">
        <v>2</v>
      </c>
      <c r="C33" s="21">
        <v>52</v>
      </c>
      <c r="D33" s="21">
        <v>0</v>
      </c>
      <c r="E33" s="21">
        <f>B33+C33+D33</f>
        <v>54</v>
      </c>
      <c r="F33" s="19">
        <v>2</v>
      </c>
      <c r="G33" s="19">
        <v>40</v>
      </c>
      <c r="H33" s="84">
        <f t="shared" si="1"/>
        <v>1.35</v>
      </c>
    </row>
    <row r="34" spans="1:8" x14ac:dyDescent="0.2">
      <c r="A34" s="18" t="s">
        <v>112</v>
      </c>
      <c r="B34" s="20">
        <v>7</v>
      </c>
      <c r="C34" s="21">
        <v>44</v>
      </c>
      <c r="D34" s="21">
        <v>0</v>
      </c>
      <c r="E34" s="21">
        <f t="shared" si="0"/>
        <v>51</v>
      </c>
      <c r="F34" s="19">
        <v>5</v>
      </c>
      <c r="G34" s="19">
        <v>49</v>
      </c>
      <c r="H34" s="84">
        <f t="shared" si="1"/>
        <v>1.0408163265306123</v>
      </c>
    </row>
    <row r="35" spans="1:8" x14ac:dyDescent="0.2">
      <c r="A35" s="18" t="s">
        <v>115</v>
      </c>
      <c r="B35" s="20">
        <v>6</v>
      </c>
      <c r="C35" s="21">
        <v>129</v>
      </c>
      <c r="D35" s="21">
        <v>0</v>
      </c>
      <c r="E35" s="21">
        <f t="shared" si="0"/>
        <v>135</v>
      </c>
      <c r="F35" s="19">
        <v>3</v>
      </c>
      <c r="G35" s="19">
        <v>119</v>
      </c>
      <c r="H35" s="84">
        <f t="shared" si="1"/>
        <v>1.134453781512605</v>
      </c>
    </row>
    <row r="36" spans="1:8" x14ac:dyDescent="0.2">
      <c r="A36" s="18" t="s">
        <v>118</v>
      </c>
      <c r="B36" s="20">
        <v>3</v>
      </c>
      <c r="C36" s="21">
        <v>19</v>
      </c>
      <c r="D36" s="21">
        <v>0</v>
      </c>
      <c r="E36" s="21">
        <f t="shared" si="0"/>
        <v>22</v>
      </c>
      <c r="F36" s="19">
        <v>1</v>
      </c>
      <c r="G36" s="19">
        <v>21</v>
      </c>
      <c r="H36" s="84">
        <f t="shared" si="1"/>
        <v>1.0476190476190477</v>
      </c>
    </row>
    <row r="37" spans="1:8" x14ac:dyDescent="0.2">
      <c r="A37" s="18" t="s">
        <v>121</v>
      </c>
      <c r="B37" s="20">
        <v>2</v>
      </c>
      <c r="C37" s="21">
        <v>32</v>
      </c>
      <c r="D37" s="21">
        <v>0</v>
      </c>
      <c r="E37" s="21">
        <f t="shared" si="0"/>
        <v>34</v>
      </c>
      <c r="F37" s="19">
        <v>0</v>
      </c>
      <c r="G37" s="19">
        <v>24</v>
      </c>
      <c r="H37" s="84">
        <f t="shared" si="1"/>
        <v>1.4166666666666667</v>
      </c>
    </row>
    <row r="38" spans="1:8" x14ac:dyDescent="0.2">
      <c r="A38" s="18" t="s">
        <v>124</v>
      </c>
      <c r="B38" s="20">
        <v>28</v>
      </c>
      <c r="C38" s="21">
        <v>415</v>
      </c>
      <c r="D38" s="21">
        <v>1</v>
      </c>
      <c r="E38" s="21">
        <v>444</v>
      </c>
      <c r="F38" s="19">
        <v>28</v>
      </c>
      <c r="G38" s="19">
        <v>167</v>
      </c>
      <c r="H38" s="84">
        <v>2.658682634730539</v>
      </c>
    </row>
    <row r="39" spans="1:8" x14ac:dyDescent="0.2">
      <c r="A39" s="18" t="s">
        <v>129</v>
      </c>
      <c r="B39" s="20">
        <v>5</v>
      </c>
      <c r="C39" s="21">
        <v>79</v>
      </c>
      <c r="D39" s="21">
        <v>0</v>
      </c>
      <c r="E39" s="21">
        <f t="shared" si="0"/>
        <v>84</v>
      </c>
      <c r="F39" s="19">
        <v>3</v>
      </c>
      <c r="G39" s="19">
        <v>58</v>
      </c>
      <c r="H39" s="84">
        <f t="shared" si="1"/>
        <v>1.4482758620689655</v>
      </c>
    </row>
    <row r="40" spans="1:8" x14ac:dyDescent="0.2">
      <c r="A40" s="18" t="s">
        <v>131</v>
      </c>
      <c r="B40" s="20">
        <v>3</v>
      </c>
      <c r="C40" s="21">
        <v>37</v>
      </c>
      <c r="D40" s="21">
        <v>0</v>
      </c>
      <c r="E40" s="21">
        <f t="shared" si="0"/>
        <v>40</v>
      </c>
      <c r="F40" s="19">
        <v>1</v>
      </c>
      <c r="G40" s="19">
        <v>32</v>
      </c>
      <c r="H40" s="84">
        <f t="shared" si="1"/>
        <v>1.25</v>
      </c>
    </row>
    <row r="41" spans="1:8" x14ac:dyDescent="0.2">
      <c r="A41" s="18" t="s">
        <v>134</v>
      </c>
      <c r="B41" s="20">
        <v>1</v>
      </c>
      <c r="C41" s="21">
        <v>26</v>
      </c>
      <c r="D41" s="21">
        <v>0</v>
      </c>
      <c r="E41" s="21">
        <f t="shared" si="0"/>
        <v>27</v>
      </c>
      <c r="F41" s="19">
        <v>1</v>
      </c>
      <c r="G41" s="19">
        <v>28</v>
      </c>
      <c r="H41" s="84">
        <f t="shared" si="1"/>
        <v>0.9642857142857143</v>
      </c>
    </row>
    <row r="42" spans="1:8" x14ac:dyDescent="0.2">
      <c r="A42" s="18" t="s">
        <v>137</v>
      </c>
      <c r="B42" s="20">
        <v>14</v>
      </c>
      <c r="C42" s="21">
        <v>141</v>
      </c>
      <c r="D42" s="21">
        <v>0</v>
      </c>
      <c r="E42" s="21">
        <f t="shared" si="0"/>
        <v>155</v>
      </c>
      <c r="F42" s="19">
        <v>12</v>
      </c>
      <c r="G42" s="19">
        <v>148</v>
      </c>
      <c r="H42" s="84">
        <f t="shared" si="1"/>
        <v>1.0472972972972974</v>
      </c>
    </row>
    <row r="43" spans="1:8" x14ac:dyDescent="0.2">
      <c r="A43" s="18" t="s">
        <v>140</v>
      </c>
      <c r="B43" s="20">
        <v>2</v>
      </c>
      <c r="C43" s="21">
        <v>97</v>
      </c>
      <c r="D43" s="21">
        <v>0</v>
      </c>
      <c r="E43" s="21">
        <f t="shared" si="0"/>
        <v>99</v>
      </c>
      <c r="F43" s="19">
        <v>2</v>
      </c>
      <c r="G43" s="19">
        <v>87</v>
      </c>
      <c r="H43" s="84">
        <f t="shared" si="1"/>
        <v>1.1379310344827587</v>
      </c>
    </row>
    <row r="44" spans="1:8" x14ac:dyDescent="0.2">
      <c r="A44" s="18" t="s">
        <v>143</v>
      </c>
      <c r="B44" s="20">
        <v>19</v>
      </c>
      <c r="C44" s="21">
        <v>145</v>
      </c>
      <c r="D44" s="21">
        <v>0</v>
      </c>
      <c r="E44" s="21">
        <f t="shared" si="0"/>
        <v>164</v>
      </c>
      <c r="F44" s="19">
        <v>6</v>
      </c>
      <c r="G44" s="19">
        <v>96</v>
      </c>
      <c r="H44" s="84">
        <f t="shared" si="1"/>
        <v>1.7083333333333333</v>
      </c>
    </row>
    <row r="45" spans="1:8" x14ac:dyDescent="0.2">
      <c r="A45" s="18" t="s">
        <v>146</v>
      </c>
      <c r="B45" s="20">
        <v>4</v>
      </c>
      <c r="C45" s="21">
        <v>41</v>
      </c>
      <c r="D45" s="21">
        <v>0</v>
      </c>
      <c r="E45" s="21">
        <f t="shared" si="0"/>
        <v>45</v>
      </c>
      <c r="F45" s="19">
        <v>4</v>
      </c>
      <c r="G45" s="19">
        <v>39</v>
      </c>
      <c r="H45" s="84">
        <f t="shared" si="1"/>
        <v>1.1538461538461537</v>
      </c>
    </row>
    <row r="46" spans="1:8" x14ac:dyDescent="0.2">
      <c r="A46" s="18" t="s">
        <v>149</v>
      </c>
      <c r="B46" s="20">
        <v>3</v>
      </c>
      <c r="C46" s="21">
        <v>80</v>
      </c>
      <c r="D46" s="21">
        <v>0</v>
      </c>
      <c r="E46" s="21">
        <v>83</v>
      </c>
      <c r="F46" s="19">
        <v>2</v>
      </c>
      <c r="G46" s="19">
        <v>74</v>
      </c>
      <c r="H46" s="84">
        <v>1.1216216216216217</v>
      </c>
    </row>
    <row r="47" spans="1:8" x14ac:dyDescent="0.2">
      <c r="A47" s="18" t="s">
        <v>154</v>
      </c>
      <c r="B47" s="20">
        <v>11</v>
      </c>
      <c r="C47" s="21">
        <v>81</v>
      </c>
      <c r="D47" s="21">
        <v>0</v>
      </c>
      <c r="E47" s="21">
        <f t="shared" si="0"/>
        <v>92</v>
      </c>
      <c r="F47" s="19">
        <v>10</v>
      </c>
      <c r="G47" s="19">
        <v>88</v>
      </c>
      <c r="H47" s="84">
        <f t="shared" si="1"/>
        <v>1.0454545454545454</v>
      </c>
    </row>
    <row r="48" spans="1:8" x14ac:dyDescent="0.2">
      <c r="A48" s="18" t="s">
        <v>157</v>
      </c>
      <c r="B48" s="20">
        <v>7</v>
      </c>
      <c r="C48" s="21">
        <v>80</v>
      </c>
      <c r="D48" s="21">
        <v>0</v>
      </c>
      <c r="E48" s="21">
        <v>87</v>
      </c>
      <c r="F48" s="19">
        <v>1</v>
      </c>
      <c r="G48" s="19">
        <v>76</v>
      </c>
      <c r="H48" s="84">
        <v>1.1447368421052631</v>
      </c>
    </row>
    <row r="49" spans="1:8" x14ac:dyDescent="0.2">
      <c r="A49" s="18" t="s">
        <v>162</v>
      </c>
      <c r="B49" s="20">
        <v>5</v>
      </c>
      <c r="C49" s="21">
        <v>28</v>
      </c>
      <c r="D49" s="21">
        <v>0</v>
      </c>
      <c r="E49" s="21">
        <f t="shared" si="0"/>
        <v>33</v>
      </c>
      <c r="F49" s="19">
        <v>5</v>
      </c>
      <c r="G49" s="19">
        <v>32</v>
      </c>
      <c r="H49" s="84">
        <f t="shared" si="1"/>
        <v>1.03125</v>
      </c>
    </row>
    <row r="50" spans="1:8" x14ac:dyDescent="0.2">
      <c r="A50" s="18" t="s">
        <v>165</v>
      </c>
      <c r="B50" s="20">
        <v>8</v>
      </c>
      <c r="C50" s="21">
        <v>115</v>
      </c>
      <c r="D50" s="21">
        <v>0</v>
      </c>
      <c r="E50" s="21">
        <f t="shared" si="0"/>
        <v>123</v>
      </c>
      <c r="F50" s="19">
        <v>8</v>
      </c>
      <c r="G50" s="19">
        <v>64</v>
      </c>
      <c r="H50" s="84">
        <f t="shared" si="1"/>
        <v>1.921875</v>
      </c>
    </row>
    <row r="51" spans="1:8" x14ac:dyDescent="0.2">
      <c r="A51" s="18" t="s">
        <v>168</v>
      </c>
      <c r="B51" s="20">
        <v>11</v>
      </c>
      <c r="C51" s="21">
        <v>74</v>
      </c>
      <c r="D51" s="21">
        <v>0</v>
      </c>
      <c r="E51" s="21">
        <f t="shared" si="0"/>
        <v>85</v>
      </c>
      <c r="F51" s="19">
        <v>9</v>
      </c>
      <c r="G51" s="19">
        <v>82</v>
      </c>
      <c r="H51" s="84">
        <f t="shared" si="1"/>
        <v>1.0365853658536586</v>
      </c>
    </row>
    <row r="52" spans="1:8" x14ac:dyDescent="0.2">
      <c r="A52" s="18" t="s">
        <v>171</v>
      </c>
      <c r="B52" s="20">
        <v>1</v>
      </c>
      <c r="C52" s="21">
        <v>30</v>
      </c>
      <c r="D52" s="21">
        <v>0</v>
      </c>
      <c r="E52" s="21">
        <f t="shared" si="0"/>
        <v>31</v>
      </c>
      <c r="F52" s="19">
        <v>0</v>
      </c>
      <c r="G52" s="19">
        <v>23</v>
      </c>
      <c r="H52" s="84">
        <f t="shared" si="1"/>
        <v>1.3478260869565217</v>
      </c>
    </row>
    <row r="53" spans="1:8" x14ac:dyDescent="0.2">
      <c r="A53" s="18" t="s">
        <v>174</v>
      </c>
      <c r="B53" s="20">
        <v>10</v>
      </c>
      <c r="C53" s="21">
        <v>124</v>
      </c>
      <c r="D53" s="21">
        <v>0</v>
      </c>
      <c r="E53" s="21">
        <f t="shared" si="0"/>
        <v>134</v>
      </c>
      <c r="F53" s="19">
        <v>2</v>
      </c>
      <c r="G53" s="19">
        <v>151</v>
      </c>
      <c r="H53" s="84">
        <f t="shared" si="1"/>
        <v>0.88741721854304634</v>
      </c>
    </row>
    <row r="54" spans="1:8" x14ac:dyDescent="0.2">
      <c r="A54" s="18" t="s">
        <v>176</v>
      </c>
      <c r="B54" s="20">
        <v>4</v>
      </c>
      <c r="C54" s="21">
        <v>55</v>
      </c>
      <c r="D54" s="21">
        <v>0</v>
      </c>
      <c r="E54" s="21">
        <f t="shared" si="0"/>
        <v>59</v>
      </c>
      <c r="F54" s="19">
        <v>3</v>
      </c>
      <c r="G54" s="19">
        <v>38</v>
      </c>
      <c r="H54" s="84">
        <f t="shared" si="1"/>
        <v>1.5526315789473684</v>
      </c>
    </row>
    <row r="55" spans="1:8" x14ac:dyDescent="0.2">
      <c r="A55" s="18" t="s">
        <v>179</v>
      </c>
      <c r="B55" s="20">
        <v>4</v>
      </c>
      <c r="C55" s="21">
        <v>41</v>
      </c>
      <c r="D55" s="21">
        <v>0</v>
      </c>
      <c r="E55" s="21">
        <f t="shared" si="0"/>
        <v>45</v>
      </c>
      <c r="F55" s="19">
        <v>3</v>
      </c>
      <c r="G55" s="19">
        <v>42</v>
      </c>
      <c r="H55" s="84">
        <f t="shared" si="1"/>
        <v>1.0714285714285714</v>
      </c>
    </row>
    <row r="56" spans="1:8" x14ac:dyDescent="0.2">
      <c r="A56" s="18" t="s">
        <v>182</v>
      </c>
      <c r="B56" s="20">
        <v>174</v>
      </c>
      <c r="C56" s="21">
        <v>3079</v>
      </c>
      <c r="D56" s="21">
        <v>1</v>
      </c>
      <c r="E56" s="21">
        <v>3254</v>
      </c>
      <c r="F56" s="19">
        <v>139</v>
      </c>
      <c r="G56" s="19">
        <v>3064</v>
      </c>
      <c r="H56" s="84">
        <v>1.0620104438642297</v>
      </c>
    </row>
    <row r="57" spans="1:8" x14ac:dyDescent="0.2">
      <c r="A57" s="18" t="s">
        <v>209</v>
      </c>
      <c r="B57" s="20">
        <v>10</v>
      </c>
      <c r="C57" s="21">
        <v>67</v>
      </c>
      <c r="D57" s="21">
        <v>0</v>
      </c>
      <c r="E57" s="21">
        <f t="shared" ref="E57:E79" si="2">B57+C57+D57</f>
        <v>77</v>
      </c>
      <c r="F57" s="19">
        <v>3</v>
      </c>
      <c r="G57" s="19">
        <v>73</v>
      </c>
      <c r="H57" s="84">
        <f t="shared" ref="H57:H77" si="3">E57/G57</f>
        <v>1.0547945205479452</v>
      </c>
    </row>
    <row r="58" spans="1:8" x14ac:dyDescent="0.2">
      <c r="A58" s="18" t="s">
        <v>211</v>
      </c>
      <c r="B58" s="20">
        <v>1</v>
      </c>
      <c r="C58" s="21">
        <v>5</v>
      </c>
      <c r="D58" s="21">
        <v>1</v>
      </c>
      <c r="E58" s="21">
        <f t="shared" si="2"/>
        <v>7</v>
      </c>
      <c r="F58" s="19">
        <v>1</v>
      </c>
      <c r="G58" s="19">
        <v>5</v>
      </c>
      <c r="H58" s="84">
        <f t="shared" si="3"/>
        <v>1.4</v>
      </c>
    </row>
    <row r="59" spans="1:8" x14ac:dyDescent="0.2">
      <c r="A59" s="18" t="s">
        <v>214</v>
      </c>
      <c r="B59" s="20">
        <v>4</v>
      </c>
      <c r="C59" s="21">
        <v>65</v>
      </c>
      <c r="D59" s="21">
        <v>0</v>
      </c>
      <c r="E59" s="21">
        <f t="shared" si="2"/>
        <v>69</v>
      </c>
      <c r="F59" s="19">
        <v>4</v>
      </c>
      <c r="G59" s="19">
        <v>66</v>
      </c>
      <c r="H59" s="84">
        <f t="shared" si="3"/>
        <v>1.0454545454545454</v>
      </c>
    </row>
    <row r="60" spans="1:8" x14ac:dyDescent="0.2">
      <c r="A60" s="18" t="s">
        <v>217</v>
      </c>
      <c r="B60" s="20">
        <v>8</v>
      </c>
      <c r="C60" s="21">
        <v>58</v>
      </c>
      <c r="D60" s="21">
        <v>4</v>
      </c>
      <c r="E60" s="21">
        <v>70</v>
      </c>
      <c r="F60" s="19">
        <v>8</v>
      </c>
      <c r="G60" s="19">
        <v>45</v>
      </c>
      <c r="H60" s="84">
        <v>1.5555555555555556</v>
      </c>
    </row>
    <row r="61" spans="1:8" x14ac:dyDescent="0.2">
      <c r="A61" s="18" t="s">
        <v>220</v>
      </c>
      <c r="B61" s="20">
        <v>42</v>
      </c>
      <c r="C61" s="21">
        <v>383</v>
      </c>
      <c r="D61" s="21">
        <v>0</v>
      </c>
      <c r="E61" s="21">
        <v>425</v>
      </c>
      <c r="F61" s="19">
        <v>29</v>
      </c>
      <c r="G61" s="19">
        <v>200</v>
      </c>
      <c r="H61" s="84">
        <v>2.125</v>
      </c>
    </row>
    <row r="62" spans="1:8" x14ac:dyDescent="0.2">
      <c r="A62" s="18" t="s">
        <v>225</v>
      </c>
      <c r="B62" s="20">
        <v>14</v>
      </c>
      <c r="C62" s="21">
        <v>168</v>
      </c>
      <c r="D62" s="21">
        <v>0</v>
      </c>
      <c r="E62" s="21">
        <f t="shared" si="2"/>
        <v>182</v>
      </c>
      <c r="F62" s="19">
        <v>12</v>
      </c>
      <c r="G62" s="19">
        <v>91</v>
      </c>
      <c r="H62" s="84">
        <f t="shared" si="3"/>
        <v>2</v>
      </c>
    </row>
    <row r="63" spans="1:8" x14ac:dyDescent="0.2">
      <c r="A63" s="18" t="s">
        <v>228</v>
      </c>
      <c r="B63" s="20">
        <v>10</v>
      </c>
      <c r="C63" s="21">
        <v>83</v>
      </c>
      <c r="D63" s="21">
        <v>0</v>
      </c>
      <c r="E63" s="21">
        <f t="shared" si="2"/>
        <v>93</v>
      </c>
      <c r="F63" s="19">
        <v>6</v>
      </c>
      <c r="G63" s="19">
        <v>66</v>
      </c>
      <c r="H63" s="84">
        <f t="shared" si="3"/>
        <v>1.4090909090909092</v>
      </c>
    </row>
    <row r="64" spans="1:8" x14ac:dyDescent="0.2">
      <c r="A64" s="18" t="s">
        <v>231</v>
      </c>
      <c r="B64" s="20">
        <v>10</v>
      </c>
      <c r="C64" s="21">
        <v>166</v>
      </c>
      <c r="D64" s="21">
        <v>0</v>
      </c>
      <c r="E64" s="21">
        <f t="shared" si="2"/>
        <v>176</v>
      </c>
      <c r="F64" s="19">
        <v>7</v>
      </c>
      <c r="G64" s="19">
        <v>188</v>
      </c>
      <c r="H64" s="84">
        <f t="shared" si="3"/>
        <v>0.93617021276595747</v>
      </c>
    </row>
    <row r="65" spans="1:12" x14ac:dyDescent="0.2">
      <c r="A65" s="18" t="s">
        <v>234</v>
      </c>
      <c r="B65" s="20">
        <v>5</v>
      </c>
      <c r="C65" s="21">
        <v>51</v>
      </c>
      <c r="D65" s="21">
        <v>0</v>
      </c>
      <c r="E65" s="21">
        <v>56</v>
      </c>
      <c r="F65" s="19">
        <v>3</v>
      </c>
      <c r="G65" s="19">
        <v>33</v>
      </c>
      <c r="H65" s="84">
        <v>1.696969696969697</v>
      </c>
    </row>
    <row r="66" spans="1:12" x14ac:dyDescent="0.2">
      <c r="A66" s="18" t="s">
        <v>239</v>
      </c>
      <c r="B66" s="20">
        <v>0</v>
      </c>
      <c r="C66" s="21">
        <v>2</v>
      </c>
      <c r="D66" s="21">
        <v>0</v>
      </c>
      <c r="E66" s="21">
        <f t="shared" si="2"/>
        <v>2</v>
      </c>
      <c r="F66" s="19">
        <v>0</v>
      </c>
      <c r="G66" s="19">
        <v>2</v>
      </c>
      <c r="H66" s="84">
        <f t="shared" si="3"/>
        <v>1</v>
      </c>
    </row>
    <row r="67" spans="1:12" x14ac:dyDescent="0.2">
      <c r="A67" s="18" t="s">
        <v>242</v>
      </c>
      <c r="B67" s="20">
        <v>8</v>
      </c>
      <c r="C67" s="21">
        <v>115</v>
      </c>
      <c r="D67" s="21">
        <v>5</v>
      </c>
      <c r="E67" s="21">
        <f t="shared" si="2"/>
        <v>128</v>
      </c>
      <c r="F67" s="19">
        <v>4</v>
      </c>
      <c r="G67" s="19">
        <v>114</v>
      </c>
      <c r="H67" s="84">
        <f t="shared" si="3"/>
        <v>1.1228070175438596</v>
      </c>
    </row>
    <row r="68" spans="1:12" x14ac:dyDescent="0.2">
      <c r="A68" s="18" t="s">
        <v>245</v>
      </c>
      <c r="B68" s="20">
        <v>10</v>
      </c>
      <c r="C68" s="21">
        <v>109</v>
      </c>
      <c r="D68" s="21">
        <v>0</v>
      </c>
      <c r="E68" s="21">
        <v>119</v>
      </c>
      <c r="F68" s="19">
        <v>5</v>
      </c>
      <c r="G68" s="19">
        <v>114</v>
      </c>
      <c r="H68" s="84">
        <v>1.0438596491228069</v>
      </c>
    </row>
    <row r="69" spans="1:12" x14ac:dyDescent="0.2">
      <c r="A69" s="18" t="s">
        <v>249</v>
      </c>
      <c r="B69" s="20">
        <v>5</v>
      </c>
      <c r="C69" s="21">
        <v>116</v>
      </c>
      <c r="D69" s="21">
        <v>0</v>
      </c>
      <c r="E69" s="21">
        <f t="shared" si="2"/>
        <v>121</v>
      </c>
      <c r="F69" s="19">
        <v>0</v>
      </c>
      <c r="G69" s="19">
        <v>112</v>
      </c>
      <c r="H69" s="84">
        <f t="shared" si="3"/>
        <v>1.0803571428571428</v>
      </c>
    </row>
    <row r="70" spans="1:12" x14ac:dyDescent="0.2">
      <c r="A70" s="18" t="s">
        <v>252</v>
      </c>
      <c r="B70" s="20">
        <v>4</v>
      </c>
      <c r="C70" s="21">
        <v>95</v>
      </c>
      <c r="D70" s="21">
        <v>0</v>
      </c>
      <c r="E70" s="21">
        <f t="shared" si="2"/>
        <v>99</v>
      </c>
      <c r="F70" s="19">
        <v>4</v>
      </c>
      <c r="G70" s="19">
        <v>91</v>
      </c>
      <c r="H70" s="84">
        <f t="shared" si="3"/>
        <v>1.0879120879120878</v>
      </c>
    </row>
    <row r="71" spans="1:12" x14ac:dyDescent="0.2">
      <c r="A71" s="18" t="s">
        <v>255</v>
      </c>
      <c r="B71" s="20">
        <v>115</v>
      </c>
      <c r="C71" s="21">
        <v>12</v>
      </c>
      <c r="D71" s="21">
        <v>0</v>
      </c>
      <c r="E71" s="21">
        <f t="shared" si="2"/>
        <v>127</v>
      </c>
      <c r="F71" s="19">
        <v>1</v>
      </c>
      <c r="G71" s="19">
        <v>110</v>
      </c>
      <c r="H71" s="84">
        <f t="shared" si="3"/>
        <v>1.1545454545454545</v>
      </c>
    </row>
    <row r="72" spans="1:12" x14ac:dyDescent="0.2">
      <c r="A72" s="18" t="s">
        <v>258</v>
      </c>
      <c r="B72" s="20">
        <v>1</v>
      </c>
      <c r="C72" s="21">
        <v>46</v>
      </c>
      <c r="D72" s="21">
        <v>0</v>
      </c>
      <c r="E72" s="21">
        <f t="shared" si="2"/>
        <v>47</v>
      </c>
      <c r="F72" s="19">
        <v>0</v>
      </c>
      <c r="G72" s="19">
        <v>39</v>
      </c>
      <c r="H72" s="84">
        <f t="shared" si="3"/>
        <v>1.2051282051282051</v>
      </c>
    </row>
    <row r="73" spans="1:12" x14ac:dyDescent="0.2">
      <c r="A73" s="18" t="s">
        <v>261</v>
      </c>
      <c r="B73" s="20">
        <v>157</v>
      </c>
      <c r="C73" s="21">
        <v>2168</v>
      </c>
      <c r="D73" s="21">
        <v>15</v>
      </c>
      <c r="E73" s="21">
        <v>2340</v>
      </c>
      <c r="F73" s="19">
        <v>95</v>
      </c>
      <c r="G73" s="19">
        <v>2281</v>
      </c>
      <c r="H73" s="84">
        <v>1.0092064883822884</v>
      </c>
    </row>
    <row r="74" spans="1:12" x14ac:dyDescent="0.2">
      <c r="A74" s="18" t="s">
        <v>286</v>
      </c>
      <c r="B74" s="20">
        <v>21</v>
      </c>
      <c r="C74" s="21">
        <v>100</v>
      </c>
      <c r="D74" s="21">
        <v>2</v>
      </c>
      <c r="E74" s="21">
        <v>123</v>
      </c>
      <c r="F74" s="19">
        <v>2</v>
      </c>
      <c r="G74" s="19">
        <v>114</v>
      </c>
      <c r="H74" s="84">
        <v>1.0789473684210527</v>
      </c>
    </row>
    <row r="75" spans="1:12" x14ac:dyDescent="0.2">
      <c r="A75" s="18" t="s">
        <v>290</v>
      </c>
      <c r="B75" s="20">
        <v>17</v>
      </c>
      <c r="C75" s="21">
        <v>78</v>
      </c>
      <c r="D75" s="21">
        <v>6</v>
      </c>
      <c r="E75" s="21">
        <f t="shared" si="2"/>
        <v>101</v>
      </c>
      <c r="F75" s="19">
        <v>6</v>
      </c>
      <c r="G75" s="19">
        <v>101</v>
      </c>
      <c r="H75" s="84">
        <f t="shared" si="3"/>
        <v>1</v>
      </c>
      <c r="J75" s="16" t="s">
        <v>509</v>
      </c>
    </row>
    <row r="76" spans="1:12" x14ac:dyDescent="0.2">
      <c r="A76" s="18" t="s">
        <v>293</v>
      </c>
      <c r="B76" s="20">
        <v>2</v>
      </c>
      <c r="C76" s="21">
        <v>8</v>
      </c>
      <c r="D76" s="21">
        <v>0</v>
      </c>
      <c r="E76" s="21">
        <f t="shared" si="2"/>
        <v>10</v>
      </c>
      <c r="F76" s="19">
        <v>2</v>
      </c>
      <c r="G76" s="19">
        <v>9</v>
      </c>
      <c r="H76" s="84">
        <f t="shared" si="3"/>
        <v>1.1111111111111112</v>
      </c>
    </row>
    <row r="77" spans="1:12" x14ac:dyDescent="0.2">
      <c r="A77" s="18" t="s">
        <v>296</v>
      </c>
      <c r="B77" s="20">
        <v>3</v>
      </c>
      <c r="C77" s="21">
        <v>15</v>
      </c>
      <c r="D77" s="21">
        <v>0</v>
      </c>
      <c r="E77" s="21">
        <f t="shared" si="2"/>
        <v>18</v>
      </c>
      <c r="F77" s="19">
        <v>1</v>
      </c>
      <c r="G77" s="19">
        <v>17</v>
      </c>
      <c r="H77" s="84">
        <f t="shared" si="3"/>
        <v>1.0588235294117647</v>
      </c>
    </row>
    <row r="78" spans="1:12" ht="13.5" thickBot="1" x14ac:dyDescent="0.25">
      <c r="A78" s="26" t="s">
        <v>299</v>
      </c>
      <c r="B78" s="28">
        <v>4</v>
      </c>
      <c r="C78" s="26">
        <v>41</v>
      </c>
      <c r="D78" s="26">
        <v>0</v>
      </c>
      <c r="E78" s="26">
        <f t="shared" si="2"/>
        <v>45</v>
      </c>
      <c r="F78" s="27">
        <v>2</v>
      </c>
      <c r="G78" s="27">
        <v>49</v>
      </c>
      <c r="H78" s="85">
        <f>E78/G78</f>
        <v>0.91836734693877553</v>
      </c>
      <c r="L78" s="16" t="s">
        <v>503</v>
      </c>
    </row>
    <row r="79" spans="1:12" ht="13.5" thickTop="1" x14ac:dyDescent="0.2">
      <c r="A79" s="21"/>
      <c r="B79" s="20">
        <f>SUM(B3:B78)</f>
        <v>1100</v>
      </c>
      <c r="C79" s="21">
        <f>SUM(C3:C78)</f>
        <v>12516</v>
      </c>
      <c r="D79" s="21">
        <f>SUM(D3:D78)</f>
        <v>56</v>
      </c>
      <c r="E79" s="21">
        <f t="shared" si="2"/>
        <v>13672</v>
      </c>
      <c r="F79" s="90">
        <f>SUM(F3:F78)</f>
        <v>661</v>
      </c>
      <c r="G79" s="90">
        <f>SUM(G3:G78)</f>
        <v>11420</v>
      </c>
      <c r="H79" s="88">
        <f>E79/G79</f>
        <v>1.1971978984238179</v>
      </c>
      <c r="I79" s="89"/>
    </row>
    <row r="80" spans="1:12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0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0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0" x14ac:dyDescent="0.2">
      <c r="A83" s="18"/>
      <c r="B83" s="18"/>
      <c r="C83" s="18"/>
      <c r="D83" s="21"/>
      <c r="E83" s="18"/>
      <c r="F83" s="18"/>
      <c r="G83" s="18"/>
    </row>
    <row r="84" spans="1:10" x14ac:dyDescent="0.2">
      <c r="A84" s="18"/>
      <c r="B84" s="18"/>
      <c r="C84" s="18"/>
      <c r="D84" s="21"/>
      <c r="E84" s="18"/>
      <c r="F84" s="18"/>
      <c r="G84" s="18"/>
    </row>
    <row r="85" spans="1:10" x14ac:dyDescent="0.2">
      <c r="A85" s="18"/>
      <c r="B85" s="18"/>
      <c r="C85" s="18"/>
      <c r="D85" s="21"/>
      <c r="E85" s="18"/>
      <c r="F85" s="18"/>
      <c r="G85" s="18"/>
    </row>
    <row r="86" spans="1:10" x14ac:dyDescent="0.2">
      <c r="A86" s="18"/>
      <c r="B86" s="18"/>
      <c r="C86" s="18"/>
      <c r="D86" s="21"/>
      <c r="E86" s="18"/>
      <c r="F86" s="18"/>
      <c r="G86" s="18"/>
    </row>
    <row r="87" spans="1:10" x14ac:dyDescent="0.2">
      <c r="A87" s="18"/>
      <c r="B87" s="18"/>
      <c r="C87" s="18"/>
      <c r="D87" s="21"/>
      <c r="E87" s="18"/>
      <c r="F87" s="18"/>
      <c r="G87" s="18"/>
      <c r="J87" s="18"/>
    </row>
    <row r="88" spans="1:10" x14ac:dyDescent="0.2">
      <c r="A88" s="18"/>
      <c r="B88" s="18"/>
      <c r="C88" s="18"/>
      <c r="D88" s="21"/>
      <c r="E88" s="18"/>
      <c r="F88" s="18"/>
      <c r="G88" s="18"/>
    </row>
    <row r="89" spans="1:10" x14ac:dyDescent="0.2">
      <c r="A89" s="18"/>
      <c r="B89" s="18"/>
      <c r="C89" s="18"/>
      <c r="D89" s="21"/>
      <c r="E89" s="18"/>
      <c r="F89" s="18"/>
      <c r="G89" s="18"/>
    </row>
    <row r="90" spans="1:10" x14ac:dyDescent="0.2">
      <c r="A90" s="18"/>
      <c r="B90" s="18"/>
      <c r="C90" s="18"/>
      <c r="D90" s="21"/>
      <c r="E90" s="18"/>
      <c r="F90" s="18"/>
      <c r="G90" s="18"/>
    </row>
    <row r="91" spans="1:10" x14ac:dyDescent="0.2">
      <c r="A91" s="18"/>
      <c r="B91" s="18"/>
      <c r="C91" s="18"/>
      <c r="D91" s="21"/>
      <c r="E91" s="18"/>
      <c r="F91" s="18"/>
      <c r="G91" s="18"/>
    </row>
    <row r="92" spans="1:10" x14ac:dyDescent="0.2">
      <c r="A92" s="18"/>
      <c r="B92" s="18"/>
      <c r="C92" s="18"/>
      <c r="D92" s="21"/>
      <c r="E92" s="18"/>
      <c r="F92" s="18"/>
      <c r="G92" s="18"/>
    </row>
    <row r="93" spans="1:10" x14ac:dyDescent="0.2">
      <c r="A93" s="18"/>
      <c r="B93" s="18"/>
      <c r="C93" s="18"/>
      <c r="D93" s="21"/>
      <c r="E93" s="18"/>
      <c r="F93" s="18"/>
      <c r="G93" s="18"/>
    </row>
    <row r="94" spans="1:10" x14ac:dyDescent="0.2">
      <c r="A94" s="18"/>
      <c r="B94" s="18"/>
      <c r="C94" s="18"/>
      <c r="D94" s="21"/>
      <c r="E94" s="18"/>
      <c r="F94" s="18"/>
      <c r="G94" s="18"/>
    </row>
    <row r="95" spans="1:10" x14ac:dyDescent="0.2">
      <c r="A95" s="18"/>
      <c r="B95" s="18"/>
      <c r="C95" s="18"/>
      <c r="D95" s="21"/>
      <c r="E95" s="18"/>
      <c r="F95" s="18"/>
      <c r="G95" s="18"/>
    </row>
    <row r="96" spans="1:10" x14ac:dyDescent="0.2">
      <c r="A96" s="18"/>
      <c r="B96" s="18"/>
      <c r="C96" s="18"/>
      <c r="D96" s="21"/>
      <c r="E96" s="18"/>
      <c r="F96" s="18"/>
      <c r="G96" s="18"/>
    </row>
    <row r="97" spans="1:7" x14ac:dyDescent="0.2">
      <c r="A97" s="18"/>
      <c r="B97" s="18"/>
      <c r="C97" s="18"/>
      <c r="D97" s="21"/>
      <c r="E97" s="18"/>
      <c r="F97" s="18"/>
      <c r="G97" s="18"/>
    </row>
    <row r="98" spans="1:7" x14ac:dyDescent="0.2">
      <c r="A98" s="35"/>
      <c r="B98" s="18"/>
      <c r="C98" s="18"/>
      <c r="D98" s="21"/>
      <c r="E98" s="18"/>
      <c r="F98" s="18"/>
      <c r="G98" s="18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6"/>
  <sheetViews>
    <sheetView zoomScaleNormal="100" workbookViewId="0">
      <pane xSplit="3" ySplit="2" topLeftCell="D81" activePane="bottomRight" state="frozen"/>
      <selection activeCell="D3" sqref="D3"/>
      <selection pane="topRight" activeCell="D3" sqref="D3"/>
      <selection pane="bottomLeft" activeCell="D3" sqref="D3"/>
      <selection pane="bottomRight" activeCell="A91" sqref="A91:J91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42783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7</v>
      </c>
      <c r="E3" s="21">
        <v>64</v>
      </c>
      <c r="F3" s="21">
        <v>0</v>
      </c>
      <c r="G3" s="21">
        <f>D3+F3+E3</f>
        <v>71</v>
      </c>
      <c r="H3" s="19">
        <v>4</v>
      </c>
      <c r="I3" s="19">
        <v>37</v>
      </c>
      <c r="J3" s="84">
        <f>G3/I3</f>
        <v>1.9189189189189189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5</v>
      </c>
      <c r="F4" s="21">
        <v>0</v>
      </c>
      <c r="G4" s="21">
        <f>D4+F4+E4</f>
        <v>6</v>
      </c>
      <c r="H4" s="19">
        <v>1</v>
      </c>
      <c r="I4" s="19">
        <v>4</v>
      </c>
      <c r="J4" s="84">
        <f>G4/I4</f>
        <v>1.5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0</v>
      </c>
      <c r="E5" s="21">
        <v>30</v>
      </c>
      <c r="F5" s="21">
        <v>0</v>
      </c>
      <c r="G5" s="21">
        <f t="shared" ref="G5:G68" si="0">D5+F5+E5</f>
        <v>30</v>
      </c>
      <c r="H5" s="19">
        <v>0</v>
      </c>
      <c r="I5" s="19">
        <v>31</v>
      </c>
      <c r="J5" s="84">
        <f t="shared" ref="J5:J68" si="1">G5/I5</f>
        <v>0.967741935483871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9</v>
      </c>
      <c r="F6" s="21">
        <v>0</v>
      </c>
      <c r="G6" s="21">
        <f t="shared" si="0"/>
        <v>9</v>
      </c>
      <c r="H6" s="19">
        <v>0</v>
      </c>
      <c r="I6" s="19">
        <v>10</v>
      </c>
      <c r="J6" s="84">
        <f t="shared" si="1"/>
        <v>0.9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7</v>
      </c>
      <c r="E7" s="21">
        <v>61</v>
      </c>
      <c r="F7" s="21">
        <v>0</v>
      </c>
      <c r="G7" s="21">
        <f t="shared" si="0"/>
        <v>68</v>
      </c>
      <c r="H7" s="19">
        <v>7</v>
      </c>
      <c r="I7" s="19">
        <v>26</v>
      </c>
      <c r="J7" s="84">
        <f t="shared" si="1"/>
        <v>2.6153846153846154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5</v>
      </c>
      <c r="E8" s="21">
        <v>86</v>
      </c>
      <c r="F8" s="21">
        <v>0</v>
      </c>
      <c r="G8" s="21">
        <f t="shared" si="0"/>
        <v>91</v>
      </c>
      <c r="H8" s="19">
        <v>5</v>
      </c>
      <c r="I8" s="19">
        <v>60</v>
      </c>
      <c r="J8" s="84">
        <f t="shared" si="1"/>
        <v>1.5166666666666666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1</v>
      </c>
      <c r="E9" s="21">
        <v>55</v>
      </c>
      <c r="F9" s="21">
        <v>12</v>
      </c>
      <c r="G9" s="21">
        <f t="shared" si="0"/>
        <v>68</v>
      </c>
      <c r="H9" s="19">
        <v>1</v>
      </c>
      <c r="I9" s="19">
        <v>37</v>
      </c>
      <c r="J9" s="84">
        <f t="shared" si="1"/>
        <v>1.8378378378378379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9</v>
      </c>
      <c r="E10" s="21">
        <v>125</v>
      </c>
      <c r="F10" s="21">
        <v>0</v>
      </c>
      <c r="G10" s="21">
        <f t="shared" si="0"/>
        <v>134</v>
      </c>
      <c r="H10" s="19">
        <v>5</v>
      </c>
      <c r="I10" s="19">
        <v>147</v>
      </c>
      <c r="J10" s="84">
        <f t="shared" si="1"/>
        <v>0.91156462585034015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3</v>
      </c>
      <c r="E11" s="21">
        <v>38</v>
      </c>
      <c r="F11" s="21">
        <v>0</v>
      </c>
      <c r="G11" s="21">
        <f>D11+F11+E11</f>
        <v>41</v>
      </c>
      <c r="H11" s="19">
        <v>2</v>
      </c>
      <c r="I11" s="19">
        <v>38</v>
      </c>
      <c r="J11" s="84">
        <f t="shared" si="1"/>
        <v>1.0789473684210527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19</v>
      </c>
      <c r="E12" s="21">
        <v>154</v>
      </c>
      <c r="F12" s="21">
        <v>0</v>
      </c>
      <c r="G12" s="21">
        <f t="shared" si="0"/>
        <v>173</v>
      </c>
      <c r="H12" s="19">
        <v>13</v>
      </c>
      <c r="I12" s="19">
        <v>58</v>
      </c>
      <c r="J12" s="84">
        <f t="shared" si="1"/>
        <v>2.9827586206896552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16</v>
      </c>
      <c r="E13" s="21">
        <v>240</v>
      </c>
      <c r="F13" s="21">
        <v>0</v>
      </c>
      <c r="G13" s="21">
        <f t="shared" si="0"/>
        <v>256</v>
      </c>
      <c r="H13" s="19">
        <v>9</v>
      </c>
      <c r="I13" s="19">
        <v>175</v>
      </c>
      <c r="J13" s="84">
        <f t="shared" si="1"/>
        <v>1.4628571428571429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6</v>
      </c>
      <c r="E14" s="21">
        <v>116</v>
      </c>
      <c r="F14" s="21">
        <v>0</v>
      </c>
      <c r="G14" s="21">
        <f t="shared" si="0"/>
        <v>122</v>
      </c>
      <c r="H14" s="19">
        <v>6</v>
      </c>
      <c r="I14" s="19">
        <v>65</v>
      </c>
      <c r="J14" s="84">
        <f t="shared" si="1"/>
        <v>1.8769230769230769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15</v>
      </c>
      <c r="F15" s="21">
        <v>0</v>
      </c>
      <c r="G15" s="21">
        <f t="shared" si="0"/>
        <v>16</v>
      </c>
      <c r="H15" s="19">
        <v>0</v>
      </c>
      <c r="I15" s="19">
        <v>14</v>
      </c>
      <c r="J15" s="84">
        <f t="shared" si="1"/>
        <v>1.1428571428571428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5</v>
      </c>
      <c r="E16" s="21">
        <v>46</v>
      </c>
      <c r="F16" s="21">
        <v>0</v>
      </c>
      <c r="G16" s="21">
        <f t="shared" si="0"/>
        <v>51</v>
      </c>
      <c r="H16" s="19">
        <v>4</v>
      </c>
      <c r="I16" s="19">
        <v>49</v>
      </c>
      <c r="J16" s="84">
        <f t="shared" si="1"/>
        <v>1.0408163265306123</v>
      </c>
    </row>
    <row r="17" spans="1:12" x14ac:dyDescent="0.2">
      <c r="A17" s="17" t="s">
        <v>45</v>
      </c>
      <c r="B17" s="18" t="s">
        <v>46</v>
      </c>
      <c r="C17" s="19" t="s">
        <v>47</v>
      </c>
      <c r="D17" s="20">
        <v>1</v>
      </c>
      <c r="E17" s="21">
        <v>65</v>
      </c>
      <c r="F17" s="21">
        <v>0</v>
      </c>
      <c r="G17" s="21">
        <f t="shared" si="0"/>
        <v>66</v>
      </c>
      <c r="H17" s="19">
        <v>0</v>
      </c>
      <c r="I17" s="19">
        <v>60</v>
      </c>
      <c r="J17" s="84">
        <f t="shared" si="1"/>
        <v>1.1000000000000001</v>
      </c>
    </row>
    <row r="18" spans="1:12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5</v>
      </c>
      <c r="F18" s="21">
        <v>0</v>
      </c>
      <c r="G18" s="21">
        <f t="shared" si="0"/>
        <v>6</v>
      </c>
      <c r="H18" s="19">
        <v>0</v>
      </c>
      <c r="I18" s="19">
        <v>5</v>
      </c>
      <c r="J18" s="84">
        <f t="shared" si="1"/>
        <v>1.2</v>
      </c>
    </row>
    <row r="19" spans="1:12" x14ac:dyDescent="0.2">
      <c r="A19" s="17" t="s">
        <v>51</v>
      </c>
      <c r="B19" s="18" t="s">
        <v>52</v>
      </c>
      <c r="C19" s="19" t="s">
        <v>53</v>
      </c>
      <c r="D19" s="20">
        <v>17</v>
      </c>
      <c r="E19" s="21">
        <v>304</v>
      </c>
      <c r="F19" s="21">
        <v>0</v>
      </c>
      <c r="G19" s="21">
        <f t="shared" si="0"/>
        <v>321</v>
      </c>
      <c r="H19" s="19">
        <v>6</v>
      </c>
      <c r="I19" s="19">
        <v>292</v>
      </c>
      <c r="J19" s="84">
        <f t="shared" si="1"/>
        <v>1.0993150684931507</v>
      </c>
    </row>
    <row r="20" spans="1:12" x14ac:dyDescent="0.2">
      <c r="A20" s="17" t="s">
        <v>54</v>
      </c>
      <c r="B20" s="18" t="s">
        <v>52</v>
      </c>
      <c r="C20" s="19" t="s">
        <v>55</v>
      </c>
      <c r="D20" s="20">
        <v>14</v>
      </c>
      <c r="E20" s="21">
        <v>170</v>
      </c>
      <c r="F20" s="21">
        <v>0</v>
      </c>
      <c r="G20" s="21">
        <f t="shared" si="0"/>
        <v>184</v>
      </c>
      <c r="H20" s="19">
        <v>7</v>
      </c>
      <c r="I20" s="19">
        <v>201</v>
      </c>
      <c r="J20" s="84">
        <f t="shared" si="1"/>
        <v>0.91542288557213936</v>
      </c>
      <c r="L20" s="16" t="s">
        <v>509</v>
      </c>
    </row>
    <row r="21" spans="1:12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13</v>
      </c>
      <c r="F21" s="21">
        <v>0</v>
      </c>
      <c r="G21" s="21">
        <f t="shared" si="0"/>
        <v>14</v>
      </c>
      <c r="H21" s="19">
        <v>1</v>
      </c>
      <c r="I21" s="19">
        <v>16</v>
      </c>
      <c r="J21" s="84">
        <f t="shared" si="1"/>
        <v>0.875</v>
      </c>
    </row>
    <row r="22" spans="1:12" x14ac:dyDescent="0.2">
      <c r="A22" s="17" t="s">
        <v>59</v>
      </c>
      <c r="B22" s="18" t="s">
        <v>60</v>
      </c>
      <c r="C22" s="19" t="s">
        <v>61</v>
      </c>
      <c r="D22" s="20">
        <v>47</v>
      </c>
      <c r="E22" s="21">
        <v>666</v>
      </c>
      <c r="F22" s="21">
        <v>1</v>
      </c>
      <c r="G22" s="21">
        <f t="shared" si="0"/>
        <v>714</v>
      </c>
      <c r="H22" s="19">
        <v>38</v>
      </c>
      <c r="I22" s="19">
        <v>415</v>
      </c>
      <c r="J22" s="84">
        <f t="shared" si="1"/>
        <v>1.7204819277108434</v>
      </c>
    </row>
    <row r="23" spans="1:12" x14ac:dyDescent="0.2">
      <c r="A23" s="17" t="s">
        <v>62</v>
      </c>
      <c r="B23" s="18" t="s">
        <v>63</v>
      </c>
      <c r="C23" s="19" t="s">
        <v>64</v>
      </c>
      <c r="D23" s="20">
        <v>5</v>
      </c>
      <c r="E23" s="21">
        <v>13</v>
      </c>
      <c r="F23" s="21">
        <v>0</v>
      </c>
      <c r="G23" s="21">
        <f t="shared" si="0"/>
        <v>18</v>
      </c>
      <c r="H23" s="19">
        <v>3</v>
      </c>
      <c r="I23" s="19">
        <v>17</v>
      </c>
      <c r="J23" s="84">
        <f t="shared" si="1"/>
        <v>1.0588235294117647</v>
      </c>
    </row>
    <row r="24" spans="1:12" x14ac:dyDescent="0.2">
      <c r="A24" s="17" t="s">
        <v>65</v>
      </c>
      <c r="B24" s="18" t="s">
        <v>66</v>
      </c>
      <c r="C24" s="19" t="s">
        <v>67</v>
      </c>
      <c r="D24" s="20">
        <v>4</v>
      </c>
      <c r="E24" s="21">
        <v>41</v>
      </c>
      <c r="F24" s="21">
        <v>0</v>
      </c>
      <c r="G24" s="21">
        <f t="shared" si="0"/>
        <v>45</v>
      </c>
      <c r="H24" s="19">
        <v>3</v>
      </c>
      <c r="I24" s="19">
        <v>42</v>
      </c>
      <c r="J24" s="84">
        <f t="shared" si="1"/>
        <v>1.0714285714285714</v>
      </c>
    </row>
    <row r="25" spans="1:12" x14ac:dyDescent="0.2">
      <c r="A25" s="17" t="s">
        <v>68</v>
      </c>
      <c r="B25" s="18" t="s">
        <v>69</v>
      </c>
      <c r="C25" s="19" t="s">
        <v>70</v>
      </c>
      <c r="D25" s="20">
        <v>10</v>
      </c>
      <c r="E25" s="21">
        <v>138</v>
      </c>
      <c r="F25" s="21">
        <v>0</v>
      </c>
      <c r="G25" s="21">
        <f t="shared" si="0"/>
        <v>148</v>
      </c>
      <c r="H25" s="19">
        <v>2</v>
      </c>
      <c r="I25" s="19">
        <v>143</v>
      </c>
      <c r="J25" s="84">
        <f t="shared" si="1"/>
        <v>1.034965034965035</v>
      </c>
    </row>
    <row r="26" spans="1:12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45</v>
      </c>
      <c r="F26" s="21">
        <v>0</v>
      </c>
      <c r="G26" s="21">
        <f t="shared" si="0"/>
        <v>47</v>
      </c>
      <c r="H26" s="19">
        <v>2</v>
      </c>
      <c r="I26" s="19">
        <v>39</v>
      </c>
      <c r="J26" s="84">
        <f t="shared" si="1"/>
        <v>1.2051282051282051</v>
      </c>
    </row>
    <row r="27" spans="1:12" x14ac:dyDescent="0.2">
      <c r="A27" s="17" t="s">
        <v>73</v>
      </c>
      <c r="B27" s="18" t="s">
        <v>74</v>
      </c>
      <c r="C27" s="19" t="s">
        <v>75</v>
      </c>
      <c r="D27" s="20">
        <v>5</v>
      </c>
      <c r="E27" s="21">
        <v>58</v>
      </c>
      <c r="F27" s="21">
        <v>0</v>
      </c>
      <c r="G27" s="21">
        <f t="shared" si="0"/>
        <v>63</v>
      </c>
      <c r="H27" s="19">
        <v>2</v>
      </c>
      <c r="I27" s="19">
        <v>70</v>
      </c>
      <c r="J27" s="84">
        <f t="shared" si="1"/>
        <v>0.9</v>
      </c>
    </row>
    <row r="28" spans="1:12" x14ac:dyDescent="0.2">
      <c r="A28" s="17" t="s">
        <v>76</v>
      </c>
      <c r="B28" s="18" t="s">
        <v>74</v>
      </c>
      <c r="C28" s="19" t="s">
        <v>77</v>
      </c>
      <c r="D28" s="20">
        <v>3</v>
      </c>
      <c r="E28" s="21">
        <v>79</v>
      </c>
      <c r="F28" s="21">
        <v>0</v>
      </c>
      <c r="G28" s="21">
        <f t="shared" si="0"/>
        <v>82</v>
      </c>
      <c r="H28" s="19">
        <v>0</v>
      </c>
      <c r="I28" s="19">
        <v>42</v>
      </c>
      <c r="J28" s="84">
        <f t="shared" si="1"/>
        <v>1.9523809523809523</v>
      </c>
    </row>
    <row r="29" spans="1:12" x14ac:dyDescent="0.2">
      <c r="A29" s="17" t="s">
        <v>78</v>
      </c>
      <c r="B29" s="18" t="s">
        <v>79</v>
      </c>
      <c r="C29" s="19" t="s">
        <v>80</v>
      </c>
      <c r="D29" s="20">
        <v>11</v>
      </c>
      <c r="E29" s="21">
        <v>70</v>
      </c>
      <c r="F29" s="21">
        <v>0</v>
      </c>
      <c r="G29" s="21">
        <f t="shared" si="0"/>
        <v>81</v>
      </c>
      <c r="H29" s="19">
        <v>11</v>
      </c>
      <c r="I29" s="19">
        <v>70</v>
      </c>
      <c r="J29" s="84">
        <f t="shared" si="1"/>
        <v>1.1571428571428573</v>
      </c>
    </row>
    <row r="30" spans="1:12" x14ac:dyDescent="0.2">
      <c r="A30" s="98" t="s">
        <v>81</v>
      </c>
      <c r="B30" s="99" t="s">
        <v>82</v>
      </c>
      <c r="C30" s="100" t="s">
        <v>83</v>
      </c>
      <c r="D30" s="101">
        <v>0</v>
      </c>
      <c r="E30" s="102">
        <v>1</v>
      </c>
      <c r="F30" s="102">
        <v>0</v>
      </c>
      <c r="G30" s="102">
        <f t="shared" si="0"/>
        <v>1</v>
      </c>
      <c r="H30" s="100">
        <v>0</v>
      </c>
      <c r="I30" s="100">
        <v>3</v>
      </c>
      <c r="J30" s="103">
        <f t="shared" si="1"/>
        <v>0.33333333333333331</v>
      </c>
    </row>
    <row r="31" spans="1:12" x14ac:dyDescent="0.2">
      <c r="A31" s="17" t="s">
        <v>84</v>
      </c>
      <c r="B31" s="18" t="s">
        <v>85</v>
      </c>
      <c r="C31" s="19" t="s">
        <v>86</v>
      </c>
      <c r="D31" s="20">
        <v>1</v>
      </c>
      <c r="E31" s="21">
        <v>9</v>
      </c>
      <c r="F31" s="21">
        <v>0</v>
      </c>
      <c r="G31" s="21">
        <f t="shared" si="0"/>
        <v>10</v>
      </c>
      <c r="H31" s="19">
        <v>1</v>
      </c>
      <c r="I31" s="19">
        <v>3</v>
      </c>
      <c r="J31" s="84">
        <f t="shared" si="1"/>
        <v>3.3333333333333335</v>
      </c>
    </row>
    <row r="32" spans="1:12" x14ac:dyDescent="0.2">
      <c r="A32" s="17" t="s">
        <v>87</v>
      </c>
      <c r="B32" s="18" t="s">
        <v>88</v>
      </c>
      <c r="C32" s="19" t="s">
        <v>89</v>
      </c>
      <c r="D32" s="20">
        <v>18</v>
      </c>
      <c r="E32" s="21">
        <v>261</v>
      </c>
      <c r="F32" s="21">
        <v>1</v>
      </c>
      <c r="G32" s="21">
        <f t="shared" si="0"/>
        <v>280</v>
      </c>
      <c r="H32" s="19">
        <v>10</v>
      </c>
      <c r="I32" s="19">
        <v>222</v>
      </c>
      <c r="J32" s="84">
        <f t="shared" si="1"/>
        <v>1.2612612612612613</v>
      </c>
    </row>
    <row r="33" spans="1:17" x14ac:dyDescent="0.2">
      <c r="A33" s="17" t="s">
        <v>90</v>
      </c>
      <c r="B33" s="18" t="s">
        <v>91</v>
      </c>
      <c r="C33" s="19" t="s">
        <v>92</v>
      </c>
      <c r="D33" s="20">
        <v>7</v>
      </c>
      <c r="E33" s="21">
        <v>52</v>
      </c>
      <c r="F33" s="21">
        <v>0</v>
      </c>
      <c r="G33" s="21">
        <f t="shared" si="0"/>
        <v>59</v>
      </c>
      <c r="H33" s="19">
        <v>4</v>
      </c>
      <c r="I33" s="19">
        <v>56</v>
      </c>
      <c r="J33" s="84">
        <f t="shared" si="1"/>
        <v>1.0535714285714286</v>
      </c>
    </row>
    <row r="34" spans="1:17" x14ac:dyDescent="0.2">
      <c r="A34" s="17" t="s">
        <v>93</v>
      </c>
      <c r="B34" s="18" t="s">
        <v>94</v>
      </c>
      <c r="C34" s="19" t="s">
        <v>95</v>
      </c>
      <c r="D34" s="20">
        <v>7</v>
      </c>
      <c r="E34" s="21">
        <v>153</v>
      </c>
      <c r="F34" s="21">
        <v>0</v>
      </c>
      <c r="G34" s="21">
        <f t="shared" si="0"/>
        <v>160</v>
      </c>
      <c r="H34" s="19">
        <v>7</v>
      </c>
      <c r="I34" s="19">
        <v>105</v>
      </c>
      <c r="J34" s="84">
        <f t="shared" si="1"/>
        <v>1.5238095238095237</v>
      </c>
    </row>
    <row r="35" spans="1:17" x14ac:dyDescent="0.2">
      <c r="A35" s="17" t="s">
        <v>96</v>
      </c>
      <c r="B35" s="18" t="s">
        <v>97</v>
      </c>
      <c r="C35" s="19" t="s">
        <v>98</v>
      </c>
      <c r="D35" s="20">
        <v>2</v>
      </c>
      <c r="E35" s="21">
        <v>14</v>
      </c>
      <c r="F35" s="21">
        <v>0</v>
      </c>
      <c r="G35" s="21">
        <f t="shared" si="0"/>
        <v>16</v>
      </c>
      <c r="H35" s="19">
        <v>2</v>
      </c>
      <c r="I35" s="19">
        <v>10</v>
      </c>
      <c r="J35" s="84">
        <f t="shared" si="1"/>
        <v>1.6</v>
      </c>
    </row>
    <row r="36" spans="1:17" x14ac:dyDescent="0.2">
      <c r="A36" s="17" t="s">
        <v>99</v>
      </c>
      <c r="B36" s="18" t="s">
        <v>100</v>
      </c>
      <c r="C36" s="19" t="s">
        <v>101</v>
      </c>
      <c r="D36" s="20">
        <v>0</v>
      </c>
      <c r="E36" s="21">
        <v>30</v>
      </c>
      <c r="F36" s="21">
        <v>0</v>
      </c>
      <c r="G36" s="21">
        <f t="shared" si="0"/>
        <v>30</v>
      </c>
      <c r="H36" s="19">
        <v>0</v>
      </c>
      <c r="I36" s="19">
        <v>29</v>
      </c>
      <c r="J36" s="84">
        <f t="shared" si="1"/>
        <v>1.0344827586206897</v>
      </c>
    </row>
    <row r="37" spans="1:17" x14ac:dyDescent="0.2">
      <c r="A37" s="17" t="s">
        <v>102</v>
      </c>
      <c r="B37" s="18" t="s">
        <v>103</v>
      </c>
      <c r="C37" s="19" t="s">
        <v>104</v>
      </c>
      <c r="D37" s="20">
        <v>2</v>
      </c>
      <c r="E37" s="21">
        <v>18</v>
      </c>
      <c r="F37" s="21">
        <v>0</v>
      </c>
      <c r="G37" s="21">
        <f t="shared" si="0"/>
        <v>20</v>
      </c>
      <c r="H37" s="19">
        <v>1</v>
      </c>
      <c r="I37" s="19">
        <v>17</v>
      </c>
      <c r="J37" s="84">
        <f t="shared" si="1"/>
        <v>1.1764705882352942</v>
      </c>
    </row>
    <row r="38" spans="1:17" x14ac:dyDescent="0.2">
      <c r="A38" s="24" t="s">
        <v>106</v>
      </c>
      <c r="B38" s="18" t="s">
        <v>105</v>
      </c>
      <c r="C38" s="19" t="s">
        <v>107</v>
      </c>
      <c r="D38" s="20">
        <v>0</v>
      </c>
      <c r="E38" s="21">
        <v>18</v>
      </c>
      <c r="F38" s="21">
        <v>0</v>
      </c>
      <c r="G38" s="21">
        <f t="shared" si="0"/>
        <v>18</v>
      </c>
      <c r="H38" s="19">
        <v>0</v>
      </c>
      <c r="I38" s="19">
        <v>17</v>
      </c>
      <c r="J38" s="84">
        <f t="shared" si="1"/>
        <v>1.0588235294117647</v>
      </c>
      <c r="Q38" s="16" t="s">
        <v>509</v>
      </c>
    </row>
    <row r="39" spans="1:17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45</v>
      </c>
      <c r="F39" s="21">
        <v>0</v>
      </c>
      <c r="G39" s="21">
        <f t="shared" si="0"/>
        <v>47</v>
      </c>
      <c r="H39" s="19">
        <v>2</v>
      </c>
      <c r="I39" s="19">
        <v>34</v>
      </c>
      <c r="J39" s="84">
        <f t="shared" si="1"/>
        <v>1.3823529411764706</v>
      </c>
    </row>
    <row r="40" spans="1:17" x14ac:dyDescent="0.2">
      <c r="A40" s="17" t="s">
        <v>111</v>
      </c>
      <c r="B40" s="18" t="s">
        <v>112</v>
      </c>
      <c r="C40" s="19" t="s">
        <v>113</v>
      </c>
      <c r="D40" s="20">
        <v>2</v>
      </c>
      <c r="E40" s="21">
        <v>35</v>
      </c>
      <c r="F40" s="21">
        <v>0</v>
      </c>
      <c r="G40" s="21">
        <f t="shared" si="0"/>
        <v>37</v>
      </c>
      <c r="H40" s="19">
        <v>2</v>
      </c>
      <c r="I40" s="19">
        <v>38</v>
      </c>
      <c r="J40" s="84">
        <f t="shared" si="1"/>
        <v>0.97368421052631582</v>
      </c>
    </row>
    <row r="41" spans="1:17" x14ac:dyDescent="0.2">
      <c r="A41" s="17" t="s">
        <v>114</v>
      </c>
      <c r="B41" s="18" t="s">
        <v>115</v>
      </c>
      <c r="C41" s="19" t="s">
        <v>116</v>
      </c>
      <c r="D41" s="20">
        <v>4</v>
      </c>
      <c r="E41" s="21">
        <v>118</v>
      </c>
      <c r="F41" s="21">
        <v>0</v>
      </c>
      <c r="G41" s="21">
        <f t="shared" si="0"/>
        <v>122</v>
      </c>
      <c r="H41" s="19">
        <v>0</v>
      </c>
      <c r="I41" s="19">
        <v>120</v>
      </c>
      <c r="J41" s="84">
        <f t="shared" si="1"/>
        <v>1.0166666666666666</v>
      </c>
    </row>
    <row r="42" spans="1:17" x14ac:dyDescent="0.2">
      <c r="A42" s="17" t="s">
        <v>117</v>
      </c>
      <c r="B42" s="18" t="s">
        <v>118</v>
      </c>
      <c r="C42" s="19" t="s">
        <v>119</v>
      </c>
      <c r="D42" s="20">
        <v>0</v>
      </c>
      <c r="E42" s="21">
        <v>15</v>
      </c>
      <c r="F42" s="21">
        <v>0</v>
      </c>
      <c r="G42" s="21">
        <f t="shared" si="0"/>
        <v>15</v>
      </c>
      <c r="H42" s="19">
        <v>0</v>
      </c>
      <c r="I42" s="19">
        <v>15</v>
      </c>
      <c r="J42" s="84">
        <f t="shared" si="1"/>
        <v>1</v>
      </c>
    </row>
    <row r="43" spans="1:17" x14ac:dyDescent="0.2">
      <c r="A43" s="17" t="s">
        <v>120</v>
      </c>
      <c r="B43" s="18" t="s">
        <v>121</v>
      </c>
      <c r="C43" s="19" t="s">
        <v>122</v>
      </c>
      <c r="D43" s="20">
        <v>2</v>
      </c>
      <c r="E43" s="21">
        <v>31</v>
      </c>
      <c r="F43" s="21">
        <v>0</v>
      </c>
      <c r="G43" s="21">
        <f t="shared" si="0"/>
        <v>33</v>
      </c>
      <c r="H43" s="19">
        <v>0</v>
      </c>
      <c r="I43" s="19">
        <v>23</v>
      </c>
      <c r="J43" s="84">
        <f t="shared" si="1"/>
        <v>1.4347826086956521</v>
      </c>
    </row>
    <row r="44" spans="1:17" x14ac:dyDescent="0.2">
      <c r="A44" s="17" t="s">
        <v>123</v>
      </c>
      <c r="B44" s="18" t="s">
        <v>124</v>
      </c>
      <c r="C44" s="19" t="s">
        <v>125</v>
      </c>
      <c r="D44" s="20">
        <v>33</v>
      </c>
      <c r="E44" s="21">
        <v>298</v>
      </c>
      <c r="F44" s="21">
        <v>0</v>
      </c>
      <c r="G44" s="21">
        <f t="shared" si="0"/>
        <v>331</v>
      </c>
      <c r="H44" s="19">
        <v>26</v>
      </c>
      <c r="I44" s="19">
        <v>130</v>
      </c>
      <c r="J44" s="84">
        <f t="shared" si="1"/>
        <v>2.546153846153846</v>
      </c>
    </row>
    <row r="45" spans="1:17" x14ac:dyDescent="0.2">
      <c r="A45" s="17" t="s">
        <v>126</v>
      </c>
      <c r="B45" s="18" t="s">
        <v>124</v>
      </c>
      <c r="C45" s="19" t="s">
        <v>127</v>
      </c>
      <c r="D45" s="20">
        <v>11</v>
      </c>
      <c r="E45" s="21">
        <v>55</v>
      </c>
      <c r="F45" s="21">
        <v>0</v>
      </c>
      <c r="G45" s="21">
        <f t="shared" si="0"/>
        <v>66</v>
      </c>
      <c r="H45" s="19">
        <v>11</v>
      </c>
      <c r="I45" s="19">
        <v>33</v>
      </c>
      <c r="J45" s="84">
        <f t="shared" si="1"/>
        <v>2</v>
      </c>
    </row>
    <row r="46" spans="1:17" x14ac:dyDescent="0.2">
      <c r="A46" s="17" t="s">
        <v>128</v>
      </c>
      <c r="B46" s="18" t="s">
        <v>129</v>
      </c>
      <c r="C46" s="19" t="s">
        <v>129</v>
      </c>
      <c r="D46" s="20">
        <v>9</v>
      </c>
      <c r="E46" s="21">
        <v>83</v>
      </c>
      <c r="F46" s="21">
        <v>0</v>
      </c>
      <c r="G46" s="21">
        <f t="shared" si="0"/>
        <v>92</v>
      </c>
      <c r="H46" s="19">
        <v>3</v>
      </c>
      <c r="I46" s="19">
        <v>62</v>
      </c>
      <c r="J46" s="84">
        <f t="shared" si="1"/>
        <v>1.4838709677419355</v>
      </c>
    </row>
    <row r="47" spans="1:17" x14ac:dyDescent="0.2">
      <c r="A47" s="17" t="s">
        <v>130</v>
      </c>
      <c r="B47" s="18" t="s">
        <v>131</v>
      </c>
      <c r="C47" s="19" t="s">
        <v>132</v>
      </c>
      <c r="D47" s="20">
        <v>1</v>
      </c>
      <c r="E47" s="21">
        <v>51</v>
      </c>
      <c r="F47" s="21">
        <v>0</v>
      </c>
      <c r="G47" s="21">
        <f t="shared" si="0"/>
        <v>52</v>
      </c>
      <c r="H47" s="19">
        <v>1</v>
      </c>
      <c r="I47" s="19">
        <v>43</v>
      </c>
      <c r="J47" s="84">
        <f t="shared" si="1"/>
        <v>1.2093023255813953</v>
      </c>
    </row>
    <row r="48" spans="1:17" x14ac:dyDescent="0.2">
      <c r="A48" s="17" t="s">
        <v>133</v>
      </c>
      <c r="B48" s="18" t="s">
        <v>134</v>
      </c>
      <c r="C48" s="19" t="s">
        <v>135</v>
      </c>
      <c r="D48" s="20">
        <v>2</v>
      </c>
      <c r="E48" s="21">
        <v>24</v>
      </c>
      <c r="F48" s="21">
        <v>0</v>
      </c>
      <c r="G48" s="21">
        <f t="shared" si="0"/>
        <v>26</v>
      </c>
      <c r="H48" s="19">
        <v>0</v>
      </c>
      <c r="I48" s="19">
        <v>24</v>
      </c>
      <c r="J48" s="84">
        <f t="shared" si="1"/>
        <v>1.0833333333333333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6</v>
      </c>
      <c r="E49" s="21">
        <v>103</v>
      </c>
      <c r="F49" s="21">
        <v>0</v>
      </c>
      <c r="G49" s="21">
        <f t="shared" si="0"/>
        <v>109</v>
      </c>
      <c r="H49" s="19">
        <v>6</v>
      </c>
      <c r="I49" s="19">
        <v>134</v>
      </c>
      <c r="J49" s="84">
        <f t="shared" si="1"/>
        <v>0.81343283582089554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4</v>
      </c>
      <c r="E50" s="21">
        <v>88</v>
      </c>
      <c r="F50" s="21">
        <v>0</v>
      </c>
      <c r="G50" s="21">
        <f t="shared" si="0"/>
        <v>92</v>
      </c>
      <c r="H50" s="19">
        <v>4</v>
      </c>
      <c r="I50" s="19">
        <v>72</v>
      </c>
      <c r="J50" s="84">
        <f t="shared" si="1"/>
        <v>1.2777777777777777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18</v>
      </c>
      <c r="E51" s="21">
        <v>201</v>
      </c>
      <c r="F51" s="21">
        <v>2</v>
      </c>
      <c r="G51" s="21">
        <f t="shared" si="0"/>
        <v>221</v>
      </c>
      <c r="H51" s="19">
        <v>10</v>
      </c>
      <c r="I51" s="19">
        <v>114</v>
      </c>
      <c r="J51" s="84">
        <f t="shared" si="1"/>
        <v>1.9385964912280702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2</v>
      </c>
      <c r="E52" s="21">
        <v>34</v>
      </c>
      <c r="F52" s="21">
        <v>0</v>
      </c>
      <c r="G52" s="21">
        <f t="shared" si="0"/>
        <v>36</v>
      </c>
      <c r="H52" s="19">
        <v>2</v>
      </c>
      <c r="I52" s="19">
        <v>36</v>
      </c>
      <c r="J52" s="84">
        <f t="shared" si="1"/>
        <v>1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6</v>
      </c>
      <c r="E53" s="21">
        <v>39</v>
      </c>
      <c r="F53" s="21">
        <v>0</v>
      </c>
      <c r="G53" s="21">
        <f t="shared" si="0"/>
        <v>45</v>
      </c>
      <c r="H53" s="19">
        <v>2</v>
      </c>
      <c r="I53" s="19">
        <v>31</v>
      </c>
      <c r="J53" s="84">
        <f t="shared" si="1"/>
        <v>1.4516129032258065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9</v>
      </c>
      <c r="E54" s="21">
        <v>37</v>
      </c>
      <c r="F54" s="21">
        <v>0</v>
      </c>
      <c r="G54" s="21">
        <f t="shared" si="0"/>
        <v>46</v>
      </c>
      <c r="H54" s="19">
        <v>4</v>
      </c>
      <c r="I54" s="19">
        <v>40</v>
      </c>
      <c r="J54" s="84">
        <f t="shared" si="1"/>
        <v>1.1499999999999999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14</v>
      </c>
      <c r="E55" s="21">
        <v>74</v>
      </c>
      <c r="F55" s="21">
        <v>0</v>
      </c>
      <c r="G55" s="21">
        <f t="shared" si="0"/>
        <v>88</v>
      </c>
      <c r="H55" s="19">
        <v>8</v>
      </c>
      <c r="I55" s="19">
        <v>84</v>
      </c>
      <c r="J55" s="84">
        <f t="shared" si="1"/>
        <v>1.0476190476190477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0</v>
      </c>
      <c r="E56" s="21">
        <v>28</v>
      </c>
      <c r="F56" s="21">
        <v>0</v>
      </c>
      <c r="G56" s="21">
        <f t="shared" si="0"/>
        <v>28</v>
      </c>
      <c r="H56" s="19">
        <v>0</v>
      </c>
      <c r="I56" s="19">
        <v>26</v>
      </c>
      <c r="J56" s="84">
        <f t="shared" si="1"/>
        <v>1.0769230769230769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2</v>
      </c>
      <c r="E57" s="21">
        <v>28</v>
      </c>
      <c r="F57" s="21">
        <v>0</v>
      </c>
      <c r="G57" s="21">
        <f t="shared" si="0"/>
        <v>30</v>
      </c>
      <c r="H57" s="19">
        <v>1</v>
      </c>
      <c r="I57" s="19">
        <v>29</v>
      </c>
      <c r="J57" s="84">
        <f t="shared" si="1"/>
        <v>1.0344827586206897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0</v>
      </c>
      <c r="E58" s="21">
        <v>32</v>
      </c>
      <c r="F58" s="21">
        <v>0</v>
      </c>
      <c r="G58" s="21">
        <f t="shared" si="0"/>
        <v>32</v>
      </c>
      <c r="H58" s="19">
        <v>0</v>
      </c>
      <c r="I58" s="19">
        <v>29</v>
      </c>
      <c r="J58" s="84">
        <f t="shared" si="1"/>
        <v>1.103448275862069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14</v>
      </c>
      <c r="E59" s="21">
        <v>103</v>
      </c>
      <c r="F59" s="21">
        <v>0</v>
      </c>
      <c r="G59" s="21">
        <f t="shared" si="0"/>
        <v>117</v>
      </c>
      <c r="H59" s="19">
        <v>14</v>
      </c>
      <c r="I59" s="19">
        <v>57</v>
      </c>
      <c r="J59" s="84">
        <f t="shared" si="1"/>
        <v>2.0526315789473686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6</v>
      </c>
      <c r="E60" s="21">
        <v>67</v>
      </c>
      <c r="F60" s="21">
        <v>0</v>
      </c>
      <c r="G60" s="21">
        <f t="shared" si="0"/>
        <v>73</v>
      </c>
      <c r="H60" s="19">
        <v>10</v>
      </c>
      <c r="I60" s="19">
        <v>69</v>
      </c>
      <c r="J60" s="84">
        <f t="shared" si="1"/>
        <v>1.0579710144927537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6</v>
      </c>
      <c r="E61" s="21">
        <v>26</v>
      </c>
      <c r="F61" s="21">
        <v>0</v>
      </c>
      <c r="G61" s="21">
        <f t="shared" si="0"/>
        <v>32</v>
      </c>
      <c r="H61" s="19">
        <v>5</v>
      </c>
      <c r="I61" s="19">
        <v>25</v>
      </c>
      <c r="J61" s="84">
        <f t="shared" si="1"/>
        <v>1.28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>
        <v>12</v>
      </c>
      <c r="E62" s="21">
        <v>101</v>
      </c>
      <c r="F62" s="21">
        <v>0</v>
      </c>
      <c r="G62" s="21">
        <f t="shared" si="0"/>
        <v>113</v>
      </c>
      <c r="H62" s="19">
        <v>2</v>
      </c>
      <c r="I62" s="19">
        <v>131</v>
      </c>
      <c r="J62" s="84">
        <f t="shared" si="1"/>
        <v>0.86259541984732824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5</v>
      </c>
      <c r="E63" s="21">
        <v>57</v>
      </c>
      <c r="F63" s="21">
        <v>0</v>
      </c>
      <c r="G63" s="21">
        <f t="shared" si="0"/>
        <v>62</v>
      </c>
      <c r="H63" s="19">
        <v>5</v>
      </c>
      <c r="I63" s="19">
        <v>30</v>
      </c>
      <c r="J63" s="84">
        <f t="shared" si="1"/>
        <v>2.0666666666666669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2</v>
      </c>
      <c r="E64" s="21">
        <v>22</v>
      </c>
      <c r="F64" s="21">
        <v>0</v>
      </c>
      <c r="G64" s="21">
        <f t="shared" si="0"/>
        <v>24</v>
      </c>
      <c r="H64" s="19">
        <v>2</v>
      </c>
      <c r="I64" s="19">
        <v>23</v>
      </c>
      <c r="J64" s="84">
        <f t="shared" si="1"/>
        <v>1.0434782608695652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17</v>
      </c>
      <c r="E65" s="21">
        <v>280</v>
      </c>
      <c r="F65" s="21">
        <v>0</v>
      </c>
      <c r="G65" s="21">
        <f t="shared" si="0"/>
        <v>297</v>
      </c>
      <c r="H65" s="19">
        <v>16</v>
      </c>
      <c r="I65" s="19">
        <v>223</v>
      </c>
      <c r="J65" s="84">
        <f t="shared" si="1"/>
        <v>1.3318385650224216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1</v>
      </c>
      <c r="E66" s="21">
        <v>183</v>
      </c>
      <c r="F66" s="21">
        <v>0</v>
      </c>
      <c r="G66" s="21">
        <f t="shared" si="0"/>
        <v>184</v>
      </c>
      <c r="H66" s="19">
        <v>2</v>
      </c>
      <c r="I66" s="19">
        <v>154</v>
      </c>
      <c r="J66" s="84">
        <f t="shared" si="1"/>
        <v>1.1948051948051948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9</v>
      </c>
      <c r="E67" s="21">
        <v>162</v>
      </c>
      <c r="F67" s="21">
        <v>0</v>
      </c>
      <c r="G67" s="21">
        <f t="shared" si="0"/>
        <v>171</v>
      </c>
      <c r="H67" s="19">
        <v>9</v>
      </c>
      <c r="I67" s="19">
        <v>143</v>
      </c>
      <c r="J67" s="84">
        <f t="shared" si="1"/>
        <v>1.1958041958041958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11</v>
      </c>
      <c r="E68" s="21">
        <v>285</v>
      </c>
      <c r="F68" s="21">
        <v>0</v>
      </c>
      <c r="G68" s="21">
        <f t="shared" si="0"/>
        <v>296</v>
      </c>
      <c r="H68" s="19">
        <v>7</v>
      </c>
      <c r="I68" s="19">
        <v>273</v>
      </c>
      <c r="J68" s="84">
        <f t="shared" si="1"/>
        <v>1.0842490842490842</v>
      </c>
    </row>
    <row r="69" spans="1:10" x14ac:dyDescent="0.2">
      <c r="A69" s="17" t="s">
        <v>207</v>
      </c>
      <c r="B69" s="18" t="s">
        <v>182</v>
      </c>
      <c r="C69" s="19" t="s">
        <v>462</v>
      </c>
      <c r="D69" s="20">
        <v>4</v>
      </c>
      <c r="E69" s="21">
        <v>55</v>
      </c>
      <c r="F69" s="21">
        <v>0</v>
      </c>
      <c r="G69" s="21">
        <f t="shared" ref="G69:G115" si="2">D69+F69+E69</f>
        <v>59</v>
      </c>
      <c r="H69" s="19">
        <v>5</v>
      </c>
      <c r="I69" s="19">
        <v>56</v>
      </c>
      <c r="J69" s="84">
        <f>G69/I69</f>
        <v>1.0535714285714286</v>
      </c>
    </row>
    <row r="70" spans="1:10" x14ac:dyDescent="0.2">
      <c r="A70" s="24" t="s">
        <v>190</v>
      </c>
      <c r="B70" s="18" t="s">
        <v>182</v>
      </c>
      <c r="C70" s="19" t="s">
        <v>501</v>
      </c>
      <c r="D70" s="20">
        <v>9</v>
      </c>
      <c r="E70" s="21">
        <v>113</v>
      </c>
      <c r="F70" s="21">
        <v>0</v>
      </c>
      <c r="G70" s="21">
        <f t="shared" si="2"/>
        <v>122</v>
      </c>
      <c r="H70" s="19">
        <v>11</v>
      </c>
      <c r="I70" s="19">
        <v>118</v>
      </c>
      <c r="J70" s="84">
        <f t="shared" ref="J70:J115" si="3">G70/I70</f>
        <v>1.0338983050847457</v>
      </c>
    </row>
    <row r="71" spans="1:10" x14ac:dyDescent="0.2">
      <c r="A71" s="98" t="s">
        <v>191</v>
      </c>
      <c r="B71" s="99" t="s">
        <v>182</v>
      </c>
      <c r="C71" s="100" t="s">
        <v>514</v>
      </c>
      <c r="D71" s="101">
        <v>6</v>
      </c>
      <c r="E71" s="102">
        <v>59</v>
      </c>
      <c r="F71" s="102">
        <v>0</v>
      </c>
      <c r="G71" s="102">
        <f t="shared" si="2"/>
        <v>65</v>
      </c>
      <c r="H71" s="100">
        <v>11</v>
      </c>
      <c r="I71" s="100">
        <v>92.266666666666396</v>
      </c>
      <c r="J71" s="103">
        <f t="shared" si="3"/>
        <v>0.70447976878612928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4</v>
      </c>
      <c r="E72" s="21">
        <v>86</v>
      </c>
      <c r="F72" s="21">
        <v>0</v>
      </c>
      <c r="G72" s="21">
        <f t="shared" si="2"/>
        <v>90</v>
      </c>
      <c r="H72" s="19">
        <v>4</v>
      </c>
      <c r="I72" s="19">
        <v>66</v>
      </c>
      <c r="J72" s="84">
        <f t="shared" si="3"/>
        <v>1.3636363636363635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5</v>
      </c>
      <c r="E73" s="21">
        <v>134</v>
      </c>
      <c r="F73" s="21">
        <v>1</v>
      </c>
      <c r="G73" s="21">
        <f t="shared" si="2"/>
        <v>140</v>
      </c>
      <c r="H73" s="19">
        <v>1</v>
      </c>
      <c r="I73" s="19">
        <v>150</v>
      </c>
      <c r="J73" s="84">
        <f t="shared" si="3"/>
        <v>0.93333333333333335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>
        <v>36</v>
      </c>
      <c r="E74" s="21">
        <v>600</v>
      </c>
      <c r="F74" s="21">
        <v>0</v>
      </c>
      <c r="G74" s="21">
        <f t="shared" si="2"/>
        <v>636</v>
      </c>
      <c r="H74" s="19">
        <v>34</v>
      </c>
      <c r="I74" s="19">
        <v>595</v>
      </c>
      <c r="J74" s="84">
        <f t="shared" si="3"/>
        <v>1.0689075630252101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>
        <v>10</v>
      </c>
      <c r="E75" s="21">
        <v>166</v>
      </c>
      <c r="F75" s="21">
        <v>0</v>
      </c>
      <c r="G75" s="21">
        <f t="shared" si="2"/>
        <v>176</v>
      </c>
      <c r="H75" s="19">
        <v>10</v>
      </c>
      <c r="I75" s="19">
        <v>179</v>
      </c>
      <c r="J75" s="84">
        <f t="shared" si="3"/>
        <v>0.98324022346368711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>
        <v>543</v>
      </c>
      <c r="E76" s="21">
        <v>20</v>
      </c>
      <c r="F76" s="21">
        <v>0</v>
      </c>
      <c r="G76" s="21">
        <f t="shared" si="2"/>
        <v>563</v>
      </c>
      <c r="H76" s="19">
        <v>11</v>
      </c>
      <c r="I76" s="19">
        <v>579</v>
      </c>
      <c r="J76" s="84">
        <f t="shared" si="3"/>
        <v>0.97236614853195169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>
        <v>8</v>
      </c>
      <c r="E77" s="21">
        <v>269</v>
      </c>
      <c r="F77" s="21">
        <v>0</v>
      </c>
      <c r="G77" s="21">
        <f t="shared" si="2"/>
        <v>277</v>
      </c>
      <c r="H77" s="19">
        <v>0</v>
      </c>
      <c r="I77" s="19">
        <v>227</v>
      </c>
      <c r="J77" s="84">
        <f t="shared" si="3"/>
        <v>1.2202643171806167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>
        <v>13</v>
      </c>
      <c r="E78" s="21">
        <v>50</v>
      </c>
      <c r="F78" s="21">
        <v>0</v>
      </c>
      <c r="G78" s="21">
        <f t="shared" si="2"/>
        <v>63</v>
      </c>
      <c r="H78" s="19">
        <v>13</v>
      </c>
      <c r="I78" s="19">
        <v>62</v>
      </c>
      <c r="J78" s="84">
        <f t="shared" si="3"/>
        <v>1.0161290322580645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>
        <v>8</v>
      </c>
      <c r="E79" s="21">
        <v>76</v>
      </c>
      <c r="F79" s="21">
        <v>0</v>
      </c>
      <c r="G79" s="21">
        <f t="shared" si="2"/>
        <v>84</v>
      </c>
      <c r="H79" s="19">
        <v>3</v>
      </c>
      <c r="I79" s="19">
        <v>73</v>
      </c>
      <c r="J79" s="84">
        <f t="shared" si="3"/>
        <v>1.1506849315068493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>
        <v>1</v>
      </c>
      <c r="E80" s="21">
        <v>11</v>
      </c>
      <c r="F80" s="21">
        <v>0</v>
      </c>
      <c r="G80" s="21">
        <f t="shared" si="2"/>
        <v>12</v>
      </c>
      <c r="H80" s="19">
        <v>1</v>
      </c>
      <c r="I80" s="19">
        <v>5</v>
      </c>
      <c r="J80" s="84">
        <f t="shared" si="3"/>
        <v>2.4</v>
      </c>
    </row>
    <row r="81" spans="1:17" x14ac:dyDescent="0.2">
      <c r="A81" s="17" t="s">
        <v>213</v>
      </c>
      <c r="B81" s="18" t="s">
        <v>214</v>
      </c>
      <c r="C81" s="19" t="s">
        <v>215</v>
      </c>
      <c r="D81" s="20">
        <v>10</v>
      </c>
      <c r="E81" s="21">
        <v>75</v>
      </c>
      <c r="F81" s="21">
        <v>0</v>
      </c>
      <c r="G81" s="21">
        <f t="shared" si="2"/>
        <v>85</v>
      </c>
      <c r="H81" s="19">
        <v>2</v>
      </c>
      <c r="I81" s="19">
        <v>77</v>
      </c>
      <c r="J81" s="84">
        <f t="shared" si="3"/>
        <v>1.1038961038961039</v>
      </c>
    </row>
    <row r="82" spans="1:17" x14ac:dyDescent="0.2">
      <c r="A82" s="17" t="s">
        <v>216</v>
      </c>
      <c r="B82" s="18" t="s">
        <v>217</v>
      </c>
      <c r="C82" s="19" t="s">
        <v>217</v>
      </c>
      <c r="D82" s="20">
        <v>1</v>
      </c>
      <c r="E82" s="21">
        <v>13</v>
      </c>
      <c r="F82" s="21">
        <v>0</v>
      </c>
      <c r="G82" s="21">
        <f t="shared" si="2"/>
        <v>14</v>
      </c>
      <c r="H82" s="19">
        <v>1</v>
      </c>
      <c r="I82" s="19">
        <v>4</v>
      </c>
      <c r="J82" s="84">
        <f t="shared" si="3"/>
        <v>3.5</v>
      </c>
    </row>
    <row r="83" spans="1:17" x14ac:dyDescent="0.2">
      <c r="A83" s="17" t="s">
        <v>218</v>
      </c>
      <c r="B83" s="18" t="s">
        <v>217</v>
      </c>
      <c r="C83" s="19" t="s">
        <v>52</v>
      </c>
      <c r="D83" s="20">
        <v>5</v>
      </c>
      <c r="E83" s="21">
        <v>49</v>
      </c>
      <c r="F83" s="21">
        <v>3</v>
      </c>
      <c r="G83" s="21">
        <f t="shared" si="2"/>
        <v>57</v>
      </c>
      <c r="H83" s="19">
        <v>5</v>
      </c>
      <c r="I83" s="19">
        <v>30</v>
      </c>
      <c r="J83" s="84">
        <f t="shared" si="3"/>
        <v>1.9</v>
      </c>
    </row>
    <row r="84" spans="1:17" ht="12" customHeight="1" x14ac:dyDescent="0.2">
      <c r="A84" s="17" t="s">
        <v>219</v>
      </c>
      <c r="B84" s="18" t="s">
        <v>220</v>
      </c>
      <c r="C84" s="19" t="s">
        <v>221</v>
      </c>
      <c r="D84" s="20">
        <v>31</v>
      </c>
      <c r="E84" s="21">
        <v>304</v>
      </c>
      <c r="F84" s="21">
        <v>0</v>
      </c>
      <c r="G84" s="21">
        <f t="shared" si="2"/>
        <v>335</v>
      </c>
      <c r="H84" s="19">
        <v>22</v>
      </c>
      <c r="I84" s="19">
        <v>91</v>
      </c>
      <c r="J84" s="84">
        <f t="shared" si="3"/>
        <v>3.6813186813186811</v>
      </c>
    </row>
    <row r="85" spans="1:17" x14ac:dyDescent="0.2">
      <c r="A85" s="17" t="s">
        <v>222</v>
      </c>
      <c r="B85" s="18" t="s">
        <v>220</v>
      </c>
      <c r="C85" s="19" t="s">
        <v>223</v>
      </c>
      <c r="D85" s="20">
        <v>7</v>
      </c>
      <c r="E85" s="21">
        <v>73</v>
      </c>
      <c r="F85" s="21">
        <v>2</v>
      </c>
      <c r="G85" s="21">
        <f t="shared" si="2"/>
        <v>82</v>
      </c>
      <c r="H85" s="19">
        <v>6</v>
      </c>
      <c r="I85" s="19">
        <v>51</v>
      </c>
      <c r="J85" s="84">
        <f t="shared" si="3"/>
        <v>1.607843137254902</v>
      </c>
    </row>
    <row r="86" spans="1:17" x14ac:dyDescent="0.2">
      <c r="A86" s="17" t="s">
        <v>224</v>
      </c>
      <c r="B86" s="18" t="s">
        <v>225</v>
      </c>
      <c r="C86" s="19" t="s">
        <v>226</v>
      </c>
      <c r="D86" s="20">
        <v>13</v>
      </c>
      <c r="E86" s="21">
        <v>177</v>
      </c>
      <c r="F86" s="21">
        <v>0</v>
      </c>
      <c r="G86" s="21">
        <f t="shared" si="2"/>
        <v>190</v>
      </c>
      <c r="H86" s="19">
        <v>12</v>
      </c>
      <c r="I86" s="19">
        <v>102</v>
      </c>
      <c r="J86" s="84">
        <f t="shared" si="3"/>
        <v>1.8627450980392157</v>
      </c>
    </row>
    <row r="87" spans="1:17" x14ac:dyDescent="0.2">
      <c r="A87" s="17" t="s">
        <v>227</v>
      </c>
      <c r="B87" s="18" t="s">
        <v>228</v>
      </c>
      <c r="C87" s="19" t="s">
        <v>229</v>
      </c>
      <c r="D87" s="20">
        <v>11</v>
      </c>
      <c r="E87" s="21">
        <v>71</v>
      </c>
      <c r="F87" s="21">
        <v>0</v>
      </c>
      <c r="G87" s="21">
        <f t="shared" si="2"/>
        <v>82</v>
      </c>
      <c r="H87" s="19">
        <v>6</v>
      </c>
      <c r="I87" s="19">
        <v>55</v>
      </c>
      <c r="J87" s="84">
        <f t="shared" si="3"/>
        <v>1.490909090909091</v>
      </c>
    </row>
    <row r="88" spans="1:17" x14ac:dyDescent="0.2">
      <c r="A88" s="17" t="s">
        <v>230</v>
      </c>
      <c r="B88" s="18" t="s">
        <v>231</v>
      </c>
      <c r="C88" s="19" t="s">
        <v>232</v>
      </c>
      <c r="D88" s="20">
        <v>15</v>
      </c>
      <c r="E88" s="21">
        <v>168</v>
      </c>
      <c r="F88" s="21">
        <v>1</v>
      </c>
      <c r="G88" s="21">
        <f t="shared" si="2"/>
        <v>184</v>
      </c>
      <c r="H88" s="19">
        <v>13</v>
      </c>
      <c r="I88" s="19">
        <v>190</v>
      </c>
      <c r="J88" s="84">
        <f t="shared" si="3"/>
        <v>0.96842105263157896</v>
      </c>
    </row>
    <row r="89" spans="1:17" x14ac:dyDescent="0.2">
      <c r="A89" s="17" t="s">
        <v>233</v>
      </c>
      <c r="B89" s="18" t="s">
        <v>234</v>
      </c>
      <c r="C89" s="19" t="s">
        <v>235</v>
      </c>
      <c r="D89" s="20">
        <v>0</v>
      </c>
      <c r="E89" s="21">
        <v>33</v>
      </c>
      <c r="F89" s="21">
        <v>0</v>
      </c>
      <c r="G89" s="21">
        <f t="shared" si="2"/>
        <v>33</v>
      </c>
      <c r="H89" s="19">
        <v>0</v>
      </c>
      <c r="I89" s="19">
        <v>32</v>
      </c>
      <c r="J89" s="84">
        <f t="shared" si="3"/>
        <v>1.03125</v>
      </c>
    </row>
    <row r="90" spans="1:17" x14ac:dyDescent="0.2">
      <c r="A90" s="17" t="s">
        <v>236</v>
      </c>
      <c r="B90" s="18" t="s">
        <v>234</v>
      </c>
      <c r="C90" s="19" t="s">
        <v>237</v>
      </c>
      <c r="D90" s="20">
        <v>0</v>
      </c>
      <c r="E90" s="21">
        <v>8</v>
      </c>
      <c r="F90" s="21">
        <v>0</v>
      </c>
      <c r="G90" s="21">
        <f t="shared" si="2"/>
        <v>8</v>
      </c>
      <c r="H90" s="19">
        <v>0</v>
      </c>
      <c r="I90" s="19">
        <v>7</v>
      </c>
      <c r="J90" s="84">
        <f t="shared" si="3"/>
        <v>1.1428571428571428</v>
      </c>
    </row>
    <row r="91" spans="1:17" x14ac:dyDescent="0.2">
      <c r="A91" s="98" t="s">
        <v>238</v>
      </c>
      <c r="B91" s="99" t="s">
        <v>239</v>
      </c>
      <c r="C91" s="100" t="s">
        <v>240</v>
      </c>
      <c r="D91" s="101">
        <v>0</v>
      </c>
      <c r="E91" s="102">
        <v>3</v>
      </c>
      <c r="F91" s="102">
        <v>0</v>
      </c>
      <c r="G91" s="102">
        <f t="shared" si="2"/>
        <v>3</v>
      </c>
      <c r="H91" s="100">
        <v>0</v>
      </c>
      <c r="I91" s="100">
        <v>5</v>
      </c>
      <c r="J91" s="103">
        <f t="shared" si="3"/>
        <v>0.6</v>
      </c>
    </row>
    <row r="92" spans="1:17" x14ac:dyDescent="0.2">
      <c r="A92" s="17" t="s">
        <v>241</v>
      </c>
      <c r="B92" s="18" t="s">
        <v>242</v>
      </c>
      <c r="C92" s="19" t="s">
        <v>243</v>
      </c>
      <c r="D92" s="20">
        <v>5</v>
      </c>
      <c r="E92" s="21">
        <v>120</v>
      </c>
      <c r="F92" s="21">
        <v>3</v>
      </c>
      <c r="G92" s="21">
        <f t="shared" si="2"/>
        <v>128</v>
      </c>
      <c r="H92" s="19">
        <v>5</v>
      </c>
      <c r="I92" s="19">
        <v>111</v>
      </c>
      <c r="J92" s="84">
        <f t="shared" si="3"/>
        <v>1.1531531531531531</v>
      </c>
    </row>
    <row r="93" spans="1:17" x14ac:dyDescent="0.2">
      <c r="A93" s="17" t="s">
        <v>244</v>
      </c>
      <c r="B93" s="18" t="s">
        <v>245</v>
      </c>
      <c r="C93" s="19" t="s">
        <v>246</v>
      </c>
      <c r="D93" s="20">
        <v>0</v>
      </c>
      <c r="E93" s="21">
        <v>17</v>
      </c>
      <c r="F93" s="21">
        <v>0</v>
      </c>
      <c r="G93" s="21">
        <f t="shared" si="2"/>
        <v>17</v>
      </c>
      <c r="H93" s="19">
        <v>0</v>
      </c>
      <c r="I93" s="19">
        <v>14</v>
      </c>
      <c r="J93" s="84">
        <f t="shared" si="3"/>
        <v>1.2142857142857142</v>
      </c>
    </row>
    <row r="94" spans="1:17" x14ac:dyDescent="0.2">
      <c r="A94" s="17" t="s">
        <v>247</v>
      </c>
      <c r="B94" s="18" t="s">
        <v>245</v>
      </c>
      <c r="C94" s="19" t="s">
        <v>245</v>
      </c>
      <c r="D94" s="20">
        <v>10</v>
      </c>
      <c r="E94" s="21">
        <v>92</v>
      </c>
      <c r="F94" s="21">
        <v>0</v>
      </c>
      <c r="G94" s="21">
        <f t="shared" si="2"/>
        <v>102</v>
      </c>
      <c r="H94" s="19">
        <v>5</v>
      </c>
      <c r="I94" s="19">
        <v>82</v>
      </c>
      <c r="J94" s="84">
        <f t="shared" si="3"/>
        <v>1.2439024390243902</v>
      </c>
    </row>
    <row r="95" spans="1:17" x14ac:dyDescent="0.2">
      <c r="A95" s="17" t="s">
        <v>248</v>
      </c>
      <c r="B95" s="18" t="s">
        <v>249</v>
      </c>
      <c r="C95" s="19" t="s">
        <v>250</v>
      </c>
      <c r="D95" s="20">
        <v>12</v>
      </c>
      <c r="E95" s="21">
        <v>111</v>
      </c>
      <c r="F95" s="21">
        <v>0</v>
      </c>
      <c r="G95" s="21">
        <f>D95+F95+E95</f>
        <v>123</v>
      </c>
      <c r="H95" s="19">
        <v>2</v>
      </c>
      <c r="I95" s="19">
        <v>111</v>
      </c>
      <c r="J95" s="84">
        <f t="shared" si="3"/>
        <v>1.1081081081081081</v>
      </c>
    </row>
    <row r="96" spans="1:17" x14ac:dyDescent="0.2">
      <c r="A96" s="17" t="s">
        <v>251</v>
      </c>
      <c r="B96" s="18" t="s">
        <v>252</v>
      </c>
      <c r="C96" s="19" t="s">
        <v>253</v>
      </c>
      <c r="D96" s="20">
        <v>1</v>
      </c>
      <c r="E96" s="21">
        <v>52</v>
      </c>
      <c r="F96" s="21">
        <v>0</v>
      </c>
      <c r="G96" s="21">
        <f t="shared" si="2"/>
        <v>53</v>
      </c>
      <c r="H96" s="19">
        <v>1</v>
      </c>
      <c r="I96" s="19">
        <v>52</v>
      </c>
      <c r="J96" s="84">
        <f t="shared" si="3"/>
        <v>1.0192307692307692</v>
      </c>
      <c r="Q96" s="16" t="s">
        <v>515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>
        <v>19</v>
      </c>
      <c r="E97" s="21">
        <v>95</v>
      </c>
      <c r="F97" s="21">
        <v>0</v>
      </c>
      <c r="G97" s="21">
        <f t="shared" si="2"/>
        <v>114</v>
      </c>
      <c r="H97" s="19">
        <v>4</v>
      </c>
      <c r="I97" s="19">
        <v>96</v>
      </c>
      <c r="J97" s="84">
        <f t="shared" si="3"/>
        <v>1.1875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>
        <v>1</v>
      </c>
      <c r="E98" s="21">
        <v>36</v>
      </c>
      <c r="F98" s="21">
        <v>0</v>
      </c>
      <c r="G98" s="21">
        <f t="shared" si="2"/>
        <v>37</v>
      </c>
      <c r="H98" s="19">
        <v>0</v>
      </c>
      <c r="I98" s="19">
        <v>37</v>
      </c>
      <c r="J98" s="84">
        <f t="shared" si="3"/>
        <v>1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>
        <v>11</v>
      </c>
      <c r="E99" s="21">
        <v>166</v>
      </c>
      <c r="F99" s="21">
        <v>0</v>
      </c>
      <c r="G99" s="21">
        <f t="shared" si="2"/>
        <v>177</v>
      </c>
      <c r="H99" s="19">
        <v>3</v>
      </c>
      <c r="I99" s="19">
        <v>179</v>
      </c>
      <c r="J99" s="84">
        <f t="shared" si="3"/>
        <v>0.98882681564245811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>
        <v>12</v>
      </c>
      <c r="E100" s="21">
        <v>310</v>
      </c>
      <c r="F100" s="21">
        <v>0</v>
      </c>
      <c r="G100" s="21">
        <f t="shared" si="2"/>
        <v>322</v>
      </c>
      <c r="H100" s="19">
        <v>12</v>
      </c>
      <c r="I100" s="19">
        <v>284</v>
      </c>
      <c r="J100" s="84">
        <f t="shared" si="3"/>
        <v>1.1338028169014085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>
        <v>10</v>
      </c>
      <c r="E101" s="21">
        <v>8</v>
      </c>
      <c r="F101" s="21">
        <v>0</v>
      </c>
      <c r="G101" s="21">
        <f t="shared" si="2"/>
        <v>18</v>
      </c>
      <c r="H101" s="19">
        <v>10</v>
      </c>
      <c r="I101" s="19">
        <v>15</v>
      </c>
      <c r="J101" s="84">
        <f t="shared" si="3"/>
        <v>1.2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>
        <v>15</v>
      </c>
      <c r="E102" s="21">
        <v>329</v>
      </c>
      <c r="F102" s="21">
        <v>0</v>
      </c>
      <c r="G102" s="21">
        <f t="shared" si="2"/>
        <v>344</v>
      </c>
      <c r="H102" s="19">
        <v>10</v>
      </c>
      <c r="I102" s="19">
        <v>340</v>
      </c>
      <c r="J102" s="84">
        <f t="shared" si="3"/>
        <v>1.0117647058823529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>
        <v>7</v>
      </c>
      <c r="E103" s="21">
        <v>116</v>
      </c>
      <c r="F103" s="21">
        <v>0</v>
      </c>
      <c r="G103" s="21">
        <f t="shared" si="2"/>
        <v>123</v>
      </c>
      <c r="H103" s="19">
        <v>7</v>
      </c>
      <c r="I103" s="19">
        <v>93</v>
      </c>
      <c r="J103" s="84">
        <f t="shared" si="3"/>
        <v>1.3225806451612903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>
        <v>7</v>
      </c>
      <c r="E104" s="21">
        <v>90</v>
      </c>
      <c r="F104" s="21">
        <v>6</v>
      </c>
      <c r="G104" s="21">
        <f t="shared" si="2"/>
        <v>103</v>
      </c>
      <c r="H104" s="19">
        <v>2</v>
      </c>
      <c r="I104" s="19">
        <v>109</v>
      </c>
      <c r="J104" s="84">
        <f t="shared" si="3"/>
        <v>0.94495412844036697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>
        <v>7</v>
      </c>
      <c r="E105" s="21">
        <v>88</v>
      </c>
      <c r="F105" s="21">
        <v>0</v>
      </c>
      <c r="G105" s="21">
        <f t="shared" si="2"/>
        <v>95</v>
      </c>
      <c r="H105" s="19">
        <v>6</v>
      </c>
      <c r="I105" s="19">
        <v>106</v>
      </c>
      <c r="J105" s="84">
        <f t="shared" si="3"/>
        <v>0.89622641509433965</v>
      </c>
    </row>
    <row r="106" spans="1:10" x14ac:dyDescent="0.2">
      <c r="A106" s="17" t="s">
        <v>275</v>
      </c>
      <c r="B106" s="18" t="s">
        <v>261</v>
      </c>
      <c r="C106" s="19" t="s">
        <v>276</v>
      </c>
      <c r="D106" s="16">
        <v>27</v>
      </c>
      <c r="E106" s="21">
        <v>408</v>
      </c>
      <c r="F106" s="21">
        <v>0</v>
      </c>
      <c r="G106" s="21">
        <f t="shared" si="2"/>
        <v>435</v>
      </c>
      <c r="H106" s="19">
        <v>10</v>
      </c>
      <c r="I106" s="19">
        <v>408</v>
      </c>
      <c r="J106" s="84">
        <f t="shared" si="3"/>
        <v>1.0661764705882353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>
        <v>27</v>
      </c>
      <c r="E107" s="21">
        <v>279</v>
      </c>
      <c r="F107" s="21">
        <v>0</v>
      </c>
      <c r="G107" s="21">
        <f t="shared" si="2"/>
        <v>306</v>
      </c>
      <c r="H107" s="19">
        <v>22</v>
      </c>
      <c r="I107" s="19">
        <v>296</v>
      </c>
      <c r="J107" s="84">
        <f t="shared" si="3"/>
        <v>1.0337837837837838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>
        <v>2</v>
      </c>
      <c r="E108" s="21">
        <v>27</v>
      </c>
      <c r="F108" s="21">
        <v>0</v>
      </c>
      <c r="G108" s="21">
        <f t="shared" si="2"/>
        <v>29</v>
      </c>
      <c r="H108" s="19">
        <v>0</v>
      </c>
      <c r="I108" s="19">
        <v>30</v>
      </c>
      <c r="J108" s="84">
        <f t="shared" si="3"/>
        <v>0.96666666666666667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>
        <v>9</v>
      </c>
      <c r="E109" s="21">
        <v>90</v>
      </c>
      <c r="F109" s="21">
        <v>0</v>
      </c>
      <c r="G109" s="21">
        <f t="shared" si="2"/>
        <v>99</v>
      </c>
      <c r="H109" s="19">
        <v>9</v>
      </c>
      <c r="I109" s="19">
        <v>96</v>
      </c>
      <c r="J109" s="84">
        <f t="shared" si="3"/>
        <v>1.03125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>
        <v>10</v>
      </c>
      <c r="E110" s="21">
        <v>92</v>
      </c>
      <c r="F110" s="21">
        <v>0</v>
      </c>
      <c r="G110" s="21">
        <f t="shared" si="2"/>
        <v>102</v>
      </c>
      <c r="H110" s="19">
        <v>8</v>
      </c>
      <c r="I110" s="19">
        <v>113</v>
      </c>
      <c r="J110" s="84">
        <f t="shared" si="3"/>
        <v>0.90265486725663713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>
        <v>3</v>
      </c>
      <c r="E111" s="21">
        <v>37</v>
      </c>
      <c r="F111" s="21">
        <v>1</v>
      </c>
      <c r="G111" s="21">
        <f t="shared" si="2"/>
        <v>41</v>
      </c>
      <c r="H111" s="19">
        <v>2</v>
      </c>
      <c r="I111" s="19">
        <v>40</v>
      </c>
      <c r="J111" s="84">
        <f t="shared" si="3"/>
        <v>1.0249999999999999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>
        <v>4</v>
      </c>
      <c r="E112" s="21">
        <v>49</v>
      </c>
      <c r="F112" s="21">
        <v>0</v>
      </c>
      <c r="G112" s="21">
        <f t="shared" si="2"/>
        <v>53</v>
      </c>
      <c r="H112" s="19">
        <v>0</v>
      </c>
      <c r="I112" s="19">
        <v>48</v>
      </c>
      <c r="J112" s="84">
        <f t="shared" si="3"/>
        <v>1.1041666666666667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>
        <v>8</v>
      </c>
      <c r="E113" s="21">
        <v>88</v>
      </c>
      <c r="F113" s="21">
        <v>0</v>
      </c>
      <c r="G113" s="21">
        <f t="shared" si="2"/>
        <v>96</v>
      </c>
      <c r="H113" s="19">
        <v>3</v>
      </c>
      <c r="I113" s="19">
        <v>91</v>
      </c>
      <c r="J113" s="84">
        <f t="shared" si="3"/>
        <v>1.054945054945055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>
        <v>0</v>
      </c>
      <c r="E114" s="21">
        <v>7</v>
      </c>
      <c r="F114" s="21">
        <v>0</v>
      </c>
      <c r="G114" s="21">
        <f t="shared" si="2"/>
        <v>7</v>
      </c>
      <c r="H114" s="19">
        <v>0</v>
      </c>
      <c r="I114" s="19">
        <v>7</v>
      </c>
      <c r="J114" s="84">
        <f t="shared" si="3"/>
        <v>1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>
        <v>2</v>
      </c>
      <c r="E115" s="21">
        <v>16</v>
      </c>
      <c r="F115" s="21">
        <v>0</v>
      </c>
      <c r="G115" s="21">
        <f t="shared" si="2"/>
        <v>18</v>
      </c>
      <c r="H115" s="19">
        <v>0</v>
      </c>
      <c r="I115" s="19">
        <v>16</v>
      </c>
      <c r="J115" s="84">
        <f t="shared" si="3"/>
        <v>1.125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>
        <v>5</v>
      </c>
      <c r="E116" s="26">
        <v>71</v>
      </c>
      <c r="F116" s="26">
        <v>0</v>
      </c>
      <c r="G116" s="26">
        <f>D116+F116+E116</f>
        <v>76</v>
      </c>
      <c r="H116" s="27">
        <v>2</v>
      </c>
      <c r="I116" s="27">
        <v>68</v>
      </c>
      <c r="J116" s="85">
        <f>G116/I116</f>
        <v>1.1176470588235294</v>
      </c>
      <c r="N116" s="16" t="s">
        <v>503</v>
      </c>
    </row>
    <row r="117" spans="1:14" ht="13.5" thickTop="1" x14ac:dyDescent="0.2">
      <c r="A117" s="29" t="s">
        <v>300</v>
      </c>
      <c r="B117" s="21"/>
      <c r="C117" s="19"/>
      <c r="D117" s="20">
        <f t="shared" ref="D117:I117" si="4">SUM(D3:D116)</f>
        <v>1402</v>
      </c>
      <c r="E117" s="21">
        <f t="shared" si="4"/>
        <v>11379</v>
      </c>
      <c r="F117" s="21">
        <f t="shared" si="4"/>
        <v>33</v>
      </c>
      <c r="G117" s="21">
        <f t="shared" si="4"/>
        <v>12814</v>
      </c>
      <c r="H117" s="90">
        <f t="shared" si="4"/>
        <v>605</v>
      </c>
      <c r="I117" s="90">
        <f t="shared" si="4"/>
        <v>10558.266666666666</v>
      </c>
      <c r="J117" s="88">
        <f>G117/I117</f>
        <v>1.2136461792971069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"/>
  <sheetViews>
    <sheetView zoomScaleNormal="100" workbookViewId="0">
      <pane xSplit="1" ySplit="2" topLeftCell="B48" activePane="bottomRight" state="frozen"/>
      <selection activeCell="D3" sqref="D3"/>
      <selection pane="topRight" activeCell="D3" sqref="D3"/>
      <selection pane="bottomLeft" activeCell="D3" sqref="D3"/>
      <selection pane="bottomRight" activeCell="Q50" sqref="Q50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5" s="6" customFormat="1" x14ac:dyDescent="0.2">
      <c r="A1" s="2"/>
      <c r="B1" s="95">
        <v>42783</v>
      </c>
      <c r="C1" s="96"/>
      <c r="D1" s="96"/>
      <c r="E1" s="96"/>
      <c r="F1" s="96"/>
      <c r="G1" s="97"/>
      <c r="H1" s="4"/>
      <c r="I1" s="5"/>
    </row>
    <row r="2" spans="1:15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303</v>
      </c>
      <c r="F2" s="12" t="s">
        <v>304</v>
      </c>
      <c r="G2" s="13" t="s">
        <v>6</v>
      </c>
      <c r="H2" s="14" t="s">
        <v>7</v>
      </c>
      <c r="I2" s="15"/>
    </row>
    <row r="3" spans="1:15" x14ac:dyDescent="0.2">
      <c r="A3" s="18" t="s">
        <v>9</v>
      </c>
      <c r="B3" s="20">
        <v>7</v>
      </c>
      <c r="C3" s="21">
        <v>64</v>
      </c>
      <c r="D3" s="21">
        <v>0</v>
      </c>
      <c r="E3" s="21">
        <f>B3+D3+C3</f>
        <v>71</v>
      </c>
      <c r="F3" s="19">
        <v>4</v>
      </c>
      <c r="G3" s="19">
        <v>37</v>
      </c>
      <c r="H3" s="84">
        <f>E3/G3</f>
        <v>1.9189189189189189</v>
      </c>
    </row>
    <row r="4" spans="1:15" x14ac:dyDescent="0.2">
      <c r="A4" s="18" t="s">
        <v>12</v>
      </c>
      <c r="B4" s="20">
        <v>1</v>
      </c>
      <c r="C4" s="21">
        <v>5</v>
      </c>
      <c r="D4" s="21">
        <v>0</v>
      </c>
      <c r="E4" s="21">
        <f>B4+D4+C4</f>
        <v>6</v>
      </c>
      <c r="F4" s="19">
        <v>1</v>
      </c>
      <c r="G4" s="19">
        <v>4</v>
      </c>
      <c r="H4" s="84">
        <f>E4/G4</f>
        <v>1.5</v>
      </c>
    </row>
    <row r="5" spans="1:15" x14ac:dyDescent="0.2">
      <c r="A5" s="18" t="s">
        <v>15</v>
      </c>
      <c r="B5" s="20">
        <v>0</v>
      </c>
      <c r="C5" s="21">
        <v>30</v>
      </c>
      <c r="D5" s="21">
        <v>0</v>
      </c>
      <c r="E5" s="21">
        <f t="shared" ref="E5:E55" si="0">B5+D5+C5</f>
        <v>30</v>
      </c>
      <c r="F5" s="19">
        <v>0</v>
      </c>
      <c r="G5" s="19">
        <v>31</v>
      </c>
      <c r="H5" s="84">
        <f t="shared" ref="H5:H56" si="1">E5/G5</f>
        <v>0.967741935483871</v>
      </c>
    </row>
    <row r="6" spans="1:15" x14ac:dyDescent="0.2">
      <c r="A6" s="18" t="s">
        <v>17</v>
      </c>
      <c r="B6" s="20">
        <v>0</v>
      </c>
      <c r="C6" s="21">
        <v>9</v>
      </c>
      <c r="D6" s="21">
        <v>0</v>
      </c>
      <c r="E6" s="21">
        <f t="shared" si="0"/>
        <v>9</v>
      </c>
      <c r="F6" s="19">
        <v>0</v>
      </c>
      <c r="G6" s="19">
        <v>10</v>
      </c>
      <c r="H6" s="84">
        <f t="shared" si="1"/>
        <v>0.9</v>
      </c>
    </row>
    <row r="7" spans="1:15" x14ac:dyDescent="0.2">
      <c r="A7" s="18" t="s">
        <v>19</v>
      </c>
      <c r="B7" s="20">
        <v>12</v>
      </c>
      <c r="C7" s="21">
        <v>147</v>
      </c>
      <c r="D7" s="21">
        <v>0</v>
      </c>
      <c r="E7" s="21">
        <v>159</v>
      </c>
      <c r="F7" s="19">
        <v>12</v>
      </c>
      <c r="G7" s="19">
        <v>86</v>
      </c>
      <c r="H7" s="84">
        <v>1.8488372093023255</v>
      </c>
    </row>
    <row r="8" spans="1:15" x14ac:dyDescent="0.2">
      <c r="A8" s="18" t="s">
        <v>24</v>
      </c>
      <c r="B8" s="20">
        <v>1</v>
      </c>
      <c r="C8" s="21">
        <v>55</v>
      </c>
      <c r="D8" s="21">
        <v>12</v>
      </c>
      <c r="E8" s="21">
        <f t="shared" si="0"/>
        <v>68</v>
      </c>
      <c r="F8" s="19">
        <v>1</v>
      </c>
      <c r="G8" s="19">
        <v>37</v>
      </c>
      <c r="H8" s="84">
        <f t="shared" si="1"/>
        <v>1.8378378378378379</v>
      </c>
    </row>
    <row r="9" spans="1:15" x14ac:dyDescent="0.2">
      <c r="A9" s="18" t="s">
        <v>27</v>
      </c>
      <c r="B9" s="20">
        <v>9</v>
      </c>
      <c r="C9" s="21">
        <v>125</v>
      </c>
      <c r="D9" s="21">
        <v>0</v>
      </c>
      <c r="E9" s="21">
        <f t="shared" si="0"/>
        <v>134</v>
      </c>
      <c r="F9" s="19">
        <v>5</v>
      </c>
      <c r="G9" s="19">
        <v>147</v>
      </c>
      <c r="H9" s="84">
        <f t="shared" si="1"/>
        <v>0.91156462585034015</v>
      </c>
    </row>
    <row r="10" spans="1:15" x14ac:dyDescent="0.2">
      <c r="A10" s="18" t="s">
        <v>30</v>
      </c>
      <c r="B10" s="20">
        <v>3</v>
      </c>
      <c r="C10" s="21">
        <v>38</v>
      </c>
      <c r="D10" s="21">
        <v>0</v>
      </c>
      <c r="E10" s="21">
        <f>B10+D10+C10</f>
        <v>41</v>
      </c>
      <c r="F10" s="19">
        <v>2</v>
      </c>
      <c r="G10" s="19">
        <v>38</v>
      </c>
      <c r="H10" s="84">
        <f t="shared" si="1"/>
        <v>1.0789473684210527</v>
      </c>
    </row>
    <row r="11" spans="1:15" x14ac:dyDescent="0.2">
      <c r="A11" s="18" t="s">
        <v>33</v>
      </c>
      <c r="B11" s="20">
        <v>35</v>
      </c>
      <c r="C11" s="21">
        <v>394</v>
      </c>
      <c r="D11" s="21">
        <v>0</v>
      </c>
      <c r="E11" s="21">
        <v>429</v>
      </c>
      <c r="F11" s="19">
        <v>22</v>
      </c>
      <c r="G11" s="19">
        <v>233</v>
      </c>
      <c r="H11" s="84">
        <v>1.8412017167381973</v>
      </c>
    </row>
    <row r="12" spans="1:15" x14ac:dyDescent="0.2">
      <c r="A12" s="18" t="s">
        <v>38</v>
      </c>
      <c r="B12" s="20">
        <v>7</v>
      </c>
      <c r="C12" s="21">
        <v>131</v>
      </c>
      <c r="D12" s="21">
        <v>0</v>
      </c>
      <c r="E12" s="21">
        <v>138</v>
      </c>
      <c r="F12" s="19">
        <v>6</v>
      </c>
      <c r="G12" s="19">
        <v>79</v>
      </c>
      <c r="H12" s="84">
        <v>1.7468354430379747</v>
      </c>
    </row>
    <row r="13" spans="1:15" x14ac:dyDescent="0.2">
      <c r="A13" s="18" t="s">
        <v>43</v>
      </c>
      <c r="B13" s="20">
        <v>5</v>
      </c>
      <c r="C13" s="21">
        <v>46</v>
      </c>
      <c r="D13" s="21">
        <v>0</v>
      </c>
      <c r="E13" s="21">
        <f t="shared" si="0"/>
        <v>51</v>
      </c>
      <c r="F13" s="19">
        <v>4</v>
      </c>
      <c r="G13" s="19">
        <v>49</v>
      </c>
      <c r="H13" s="84">
        <f t="shared" si="1"/>
        <v>1.0408163265306123</v>
      </c>
    </row>
    <row r="14" spans="1:15" s="22" customFormat="1" x14ac:dyDescent="0.2">
      <c r="A14" s="18" t="s">
        <v>46</v>
      </c>
      <c r="B14" s="20">
        <v>1</v>
      </c>
      <c r="C14" s="21">
        <v>65</v>
      </c>
      <c r="D14" s="21">
        <v>0</v>
      </c>
      <c r="E14" s="21">
        <f t="shared" si="0"/>
        <v>66</v>
      </c>
      <c r="F14" s="19">
        <v>0</v>
      </c>
      <c r="G14" s="19">
        <v>60</v>
      </c>
      <c r="H14" s="84">
        <f t="shared" si="1"/>
        <v>1.1000000000000001</v>
      </c>
      <c r="J14" s="16"/>
      <c r="K14" s="16"/>
      <c r="L14" s="16"/>
      <c r="M14" s="16"/>
      <c r="N14" s="16"/>
      <c r="O14" s="16"/>
    </row>
    <row r="15" spans="1:15" s="22" customFormat="1" x14ac:dyDescent="0.2">
      <c r="A15" s="18" t="s">
        <v>49</v>
      </c>
      <c r="B15" s="20">
        <v>1</v>
      </c>
      <c r="C15" s="21">
        <v>5</v>
      </c>
      <c r="D15" s="21">
        <v>0</v>
      </c>
      <c r="E15" s="21">
        <f t="shared" si="0"/>
        <v>6</v>
      </c>
      <c r="F15" s="19">
        <v>0</v>
      </c>
      <c r="G15" s="19">
        <v>5</v>
      </c>
      <c r="H15" s="84">
        <f t="shared" si="1"/>
        <v>1.2</v>
      </c>
      <c r="J15" s="16"/>
      <c r="K15" s="16"/>
      <c r="L15" s="16"/>
      <c r="M15" s="16"/>
      <c r="N15" s="16"/>
      <c r="O15" s="16"/>
    </row>
    <row r="16" spans="1:15" s="22" customFormat="1" x14ac:dyDescent="0.2">
      <c r="A16" s="18" t="s">
        <v>52</v>
      </c>
      <c r="B16" s="20">
        <v>31</v>
      </c>
      <c r="C16" s="21">
        <v>474</v>
      </c>
      <c r="D16" s="21">
        <v>0</v>
      </c>
      <c r="E16" s="21">
        <v>505</v>
      </c>
      <c r="F16" s="19">
        <v>13</v>
      </c>
      <c r="G16" s="19">
        <v>493</v>
      </c>
      <c r="H16" s="84">
        <v>1.024340770791075</v>
      </c>
      <c r="J16" s="16"/>
      <c r="K16" s="16"/>
      <c r="L16" s="16"/>
      <c r="M16" s="16"/>
      <c r="N16" s="16"/>
      <c r="O16" s="16"/>
    </row>
    <row r="17" spans="1:15" s="22" customFormat="1" x14ac:dyDescent="0.2">
      <c r="A17" s="18" t="s">
        <v>57</v>
      </c>
      <c r="B17" s="20">
        <v>1</v>
      </c>
      <c r="C17" s="21">
        <v>13</v>
      </c>
      <c r="D17" s="21">
        <v>0</v>
      </c>
      <c r="E17" s="21">
        <f t="shared" si="0"/>
        <v>14</v>
      </c>
      <c r="F17" s="19">
        <v>1</v>
      </c>
      <c r="G17" s="19">
        <v>16</v>
      </c>
      <c r="H17" s="84">
        <f t="shared" si="1"/>
        <v>0.875</v>
      </c>
      <c r="J17" s="16"/>
      <c r="K17" s="16"/>
      <c r="L17" s="16"/>
      <c r="M17" s="16"/>
      <c r="N17" s="16"/>
      <c r="O17" s="16"/>
    </row>
    <row r="18" spans="1:15" s="22" customFormat="1" x14ac:dyDescent="0.2">
      <c r="A18" s="18" t="s">
        <v>60</v>
      </c>
      <c r="B18" s="20">
        <v>47</v>
      </c>
      <c r="C18" s="21">
        <v>666</v>
      </c>
      <c r="D18" s="21">
        <v>1</v>
      </c>
      <c r="E18" s="21">
        <f t="shared" si="0"/>
        <v>714</v>
      </c>
      <c r="F18" s="19">
        <v>38</v>
      </c>
      <c r="G18" s="19">
        <v>415</v>
      </c>
      <c r="H18" s="84">
        <f t="shared" si="1"/>
        <v>1.7204819277108434</v>
      </c>
      <c r="J18" s="16"/>
      <c r="K18" s="16"/>
      <c r="L18" s="16"/>
      <c r="M18" s="16"/>
      <c r="N18" s="16"/>
      <c r="O18" s="16"/>
    </row>
    <row r="19" spans="1:15" s="22" customFormat="1" x14ac:dyDescent="0.2">
      <c r="A19" s="18" t="s">
        <v>63</v>
      </c>
      <c r="B19" s="20">
        <v>5</v>
      </c>
      <c r="C19" s="21">
        <v>13</v>
      </c>
      <c r="D19" s="21">
        <v>0</v>
      </c>
      <c r="E19" s="21">
        <f t="shared" si="0"/>
        <v>18</v>
      </c>
      <c r="F19" s="19">
        <v>3</v>
      </c>
      <c r="G19" s="19">
        <v>17</v>
      </c>
      <c r="H19" s="84">
        <f t="shared" si="1"/>
        <v>1.0588235294117647</v>
      </c>
      <c r="J19" s="16"/>
      <c r="K19" s="16"/>
      <c r="L19" s="16"/>
      <c r="M19" s="16"/>
      <c r="N19" s="16"/>
      <c r="O19" s="16"/>
    </row>
    <row r="20" spans="1:15" s="22" customFormat="1" x14ac:dyDescent="0.2">
      <c r="A20" s="18" t="s">
        <v>66</v>
      </c>
      <c r="B20" s="20">
        <v>4</v>
      </c>
      <c r="C20" s="21">
        <v>41</v>
      </c>
      <c r="D20" s="21">
        <v>0</v>
      </c>
      <c r="E20" s="21">
        <f t="shared" si="0"/>
        <v>45</v>
      </c>
      <c r="F20" s="19">
        <v>3</v>
      </c>
      <c r="G20" s="19">
        <v>42</v>
      </c>
      <c r="H20" s="84">
        <f t="shared" si="1"/>
        <v>1.0714285714285714</v>
      </c>
      <c r="J20" s="16"/>
      <c r="K20" s="16"/>
      <c r="L20" s="16"/>
      <c r="M20" s="16"/>
      <c r="N20" s="16"/>
      <c r="O20" s="16"/>
    </row>
    <row r="21" spans="1:15" s="22" customFormat="1" x14ac:dyDescent="0.2">
      <c r="A21" s="18" t="s">
        <v>69</v>
      </c>
      <c r="B21" s="20">
        <v>12</v>
      </c>
      <c r="C21" s="21">
        <v>183</v>
      </c>
      <c r="D21" s="21">
        <v>0</v>
      </c>
      <c r="E21" s="21">
        <v>195</v>
      </c>
      <c r="F21" s="19">
        <v>4</v>
      </c>
      <c r="G21" s="19">
        <v>182</v>
      </c>
      <c r="H21" s="84">
        <v>1.0714285714285714</v>
      </c>
      <c r="J21" s="16"/>
      <c r="K21" s="16"/>
      <c r="L21" s="16"/>
      <c r="M21" s="16"/>
      <c r="N21" s="16"/>
      <c r="O21" s="16"/>
    </row>
    <row r="22" spans="1:15" s="22" customFormat="1" x14ac:dyDescent="0.2">
      <c r="A22" s="18" t="s">
        <v>74</v>
      </c>
      <c r="B22" s="20">
        <v>8</v>
      </c>
      <c r="C22" s="21">
        <v>137</v>
      </c>
      <c r="D22" s="21">
        <v>0</v>
      </c>
      <c r="E22" s="21">
        <v>145</v>
      </c>
      <c r="F22" s="19">
        <v>2</v>
      </c>
      <c r="G22" s="19">
        <v>112</v>
      </c>
      <c r="H22" s="84">
        <v>1.2946428571428572</v>
      </c>
      <c r="J22" s="16"/>
      <c r="K22" s="16"/>
      <c r="L22" s="16"/>
      <c r="M22" s="16"/>
      <c r="N22" s="16"/>
      <c r="O22" s="16"/>
    </row>
    <row r="23" spans="1:15" s="22" customFormat="1" x14ac:dyDescent="0.2">
      <c r="A23" s="18" t="s">
        <v>79</v>
      </c>
      <c r="B23" s="20">
        <v>11</v>
      </c>
      <c r="C23" s="21">
        <v>70</v>
      </c>
      <c r="D23" s="21">
        <v>0</v>
      </c>
      <c r="E23" s="21">
        <f t="shared" si="0"/>
        <v>81</v>
      </c>
      <c r="F23" s="19">
        <v>11</v>
      </c>
      <c r="G23" s="19">
        <v>70</v>
      </c>
      <c r="H23" s="84">
        <f t="shared" si="1"/>
        <v>1.1571428571428573</v>
      </c>
      <c r="J23" s="16"/>
      <c r="K23" s="16"/>
      <c r="L23" s="16"/>
      <c r="M23" s="16"/>
      <c r="N23" s="16"/>
      <c r="O23" s="16"/>
    </row>
    <row r="24" spans="1:15" s="22" customFormat="1" x14ac:dyDescent="0.2">
      <c r="A24" s="18" t="s">
        <v>82</v>
      </c>
      <c r="B24" s="20">
        <v>0</v>
      </c>
      <c r="C24" s="21">
        <v>1</v>
      </c>
      <c r="D24" s="21">
        <v>0</v>
      </c>
      <c r="E24" s="21">
        <f t="shared" si="0"/>
        <v>1</v>
      </c>
      <c r="F24" s="19">
        <v>0</v>
      </c>
      <c r="G24" s="19">
        <v>3</v>
      </c>
      <c r="H24" s="84">
        <f t="shared" si="1"/>
        <v>0.33333333333333331</v>
      </c>
      <c r="J24" s="16"/>
      <c r="K24" s="16"/>
      <c r="L24" s="16"/>
      <c r="M24" s="16"/>
      <c r="N24" s="16"/>
      <c r="O24" s="16"/>
    </row>
    <row r="25" spans="1:15" s="22" customFormat="1" x14ac:dyDescent="0.2">
      <c r="A25" s="18" t="s">
        <v>85</v>
      </c>
      <c r="B25" s="20">
        <v>1</v>
      </c>
      <c r="C25" s="21">
        <v>9</v>
      </c>
      <c r="D25" s="21">
        <v>0</v>
      </c>
      <c r="E25" s="21">
        <f t="shared" si="0"/>
        <v>10</v>
      </c>
      <c r="F25" s="19">
        <v>1</v>
      </c>
      <c r="G25" s="19">
        <v>3</v>
      </c>
      <c r="H25" s="84">
        <f t="shared" si="1"/>
        <v>3.3333333333333335</v>
      </c>
      <c r="J25" s="16"/>
      <c r="K25" s="16"/>
      <c r="L25" s="16"/>
      <c r="M25" s="16"/>
      <c r="N25" s="16"/>
      <c r="O25" s="16"/>
    </row>
    <row r="26" spans="1:15" s="22" customFormat="1" x14ac:dyDescent="0.2">
      <c r="A26" s="18" t="s">
        <v>88</v>
      </c>
      <c r="B26" s="20">
        <v>18</v>
      </c>
      <c r="C26" s="21">
        <v>261</v>
      </c>
      <c r="D26" s="21">
        <v>1</v>
      </c>
      <c r="E26" s="21">
        <f t="shared" si="0"/>
        <v>280</v>
      </c>
      <c r="F26" s="19">
        <v>10</v>
      </c>
      <c r="G26" s="19">
        <v>222</v>
      </c>
      <c r="H26" s="84">
        <f t="shared" si="1"/>
        <v>1.2612612612612613</v>
      </c>
      <c r="J26" s="16"/>
      <c r="K26" s="16"/>
      <c r="L26" s="16"/>
      <c r="M26" s="16"/>
      <c r="N26" s="16"/>
      <c r="O26" s="16"/>
    </row>
    <row r="27" spans="1:15" x14ac:dyDescent="0.2">
      <c r="A27" s="18" t="s">
        <v>91</v>
      </c>
      <c r="B27" s="20">
        <v>7</v>
      </c>
      <c r="C27" s="21">
        <v>52</v>
      </c>
      <c r="D27" s="21">
        <v>0</v>
      </c>
      <c r="E27" s="21">
        <f t="shared" si="0"/>
        <v>59</v>
      </c>
      <c r="F27" s="19">
        <v>4</v>
      </c>
      <c r="G27" s="19">
        <v>56</v>
      </c>
      <c r="H27" s="84">
        <f t="shared" si="1"/>
        <v>1.0535714285714286</v>
      </c>
    </row>
    <row r="28" spans="1:15" x14ac:dyDescent="0.2">
      <c r="A28" s="18" t="s">
        <v>94</v>
      </c>
      <c r="B28" s="20">
        <v>7</v>
      </c>
      <c r="C28" s="21">
        <v>153</v>
      </c>
      <c r="D28" s="21">
        <v>0</v>
      </c>
      <c r="E28" s="21">
        <f t="shared" si="0"/>
        <v>160</v>
      </c>
      <c r="F28" s="19">
        <v>7</v>
      </c>
      <c r="G28" s="19">
        <v>105</v>
      </c>
      <c r="H28" s="84">
        <f t="shared" si="1"/>
        <v>1.5238095238095237</v>
      </c>
    </row>
    <row r="29" spans="1:15" x14ac:dyDescent="0.2">
      <c r="A29" s="18" t="s">
        <v>97</v>
      </c>
      <c r="B29" s="20">
        <v>2</v>
      </c>
      <c r="C29" s="21">
        <v>14</v>
      </c>
      <c r="D29" s="21">
        <v>0</v>
      </c>
      <c r="E29" s="21">
        <f t="shared" si="0"/>
        <v>16</v>
      </c>
      <c r="F29" s="19">
        <v>2</v>
      </c>
      <c r="G29" s="19">
        <v>10</v>
      </c>
      <c r="H29" s="84">
        <f t="shared" si="1"/>
        <v>1.6</v>
      </c>
    </row>
    <row r="30" spans="1:15" x14ac:dyDescent="0.2">
      <c r="A30" s="18" t="s">
        <v>100</v>
      </c>
      <c r="B30" s="20">
        <v>0</v>
      </c>
      <c r="C30" s="21">
        <v>30</v>
      </c>
      <c r="D30" s="21">
        <v>0</v>
      </c>
      <c r="E30" s="21">
        <f t="shared" si="0"/>
        <v>30</v>
      </c>
      <c r="F30" s="19">
        <v>0</v>
      </c>
      <c r="G30" s="19">
        <v>29</v>
      </c>
      <c r="H30" s="84">
        <f t="shared" si="1"/>
        <v>1.0344827586206897</v>
      </c>
    </row>
    <row r="31" spans="1:15" x14ac:dyDescent="0.2">
      <c r="A31" s="18" t="s">
        <v>103</v>
      </c>
      <c r="B31" s="20">
        <v>2</v>
      </c>
      <c r="C31" s="21">
        <v>18</v>
      </c>
      <c r="D31" s="21">
        <v>0</v>
      </c>
      <c r="E31" s="21">
        <f t="shared" si="0"/>
        <v>20</v>
      </c>
      <c r="F31" s="19">
        <v>1</v>
      </c>
      <c r="G31" s="19">
        <v>17</v>
      </c>
      <c r="H31" s="84">
        <f t="shared" si="1"/>
        <v>1.1764705882352942</v>
      </c>
    </row>
    <row r="32" spans="1:15" x14ac:dyDescent="0.2">
      <c r="A32" s="18" t="s">
        <v>105</v>
      </c>
      <c r="B32" s="20">
        <v>0</v>
      </c>
      <c r="C32" s="21">
        <v>18</v>
      </c>
      <c r="D32" s="21">
        <v>0</v>
      </c>
      <c r="E32" s="21">
        <f t="shared" si="0"/>
        <v>18</v>
      </c>
      <c r="F32" s="19">
        <v>0</v>
      </c>
      <c r="G32" s="19">
        <v>17</v>
      </c>
      <c r="H32" s="84">
        <f t="shared" si="1"/>
        <v>1.0588235294117647</v>
      </c>
      <c r="O32" s="16" t="s">
        <v>509</v>
      </c>
    </row>
    <row r="33" spans="1:15" x14ac:dyDescent="0.2">
      <c r="A33" s="18" t="s">
        <v>109</v>
      </c>
      <c r="B33" s="20">
        <v>2</v>
      </c>
      <c r="C33" s="21">
        <v>45</v>
      </c>
      <c r="D33" s="21">
        <v>0</v>
      </c>
      <c r="E33" s="21">
        <f t="shared" si="0"/>
        <v>47</v>
      </c>
      <c r="F33" s="19">
        <v>2</v>
      </c>
      <c r="G33" s="19">
        <v>34</v>
      </c>
      <c r="H33" s="84">
        <f t="shared" si="1"/>
        <v>1.3823529411764706</v>
      </c>
    </row>
    <row r="34" spans="1:15" x14ac:dyDescent="0.2">
      <c r="A34" s="18" t="s">
        <v>112</v>
      </c>
      <c r="B34" s="20">
        <v>2</v>
      </c>
      <c r="C34" s="21">
        <v>35</v>
      </c>
      <c r="D34" s="21">
        <v>0</v>
      </c>
      <c r="E34" s="21">
        <f t="shared" si="0"/>
        <v>37</v>
      </c>
      <c r="F34" s="19">
        <v>2</v>
      </c>
      <c r="G34" s="19">
        <v>38</v>
      </c>
      <c r="H34" s="84">
        <f t="shared" si="1"/>
        <v>0.97368421052631582</v>
      </c>
    </row>
    <row r="35" spans="1:15" x14ac:dyDescent="0.2">
      <c r="A35" s="18" t="s">
        <v>115</v>
      </c>
      <c r="B35" s="20">
        <v>4</v>
      </c>
      <c r="C35" s="21">
        <v>118</v>
      </c>
      <c r="D35" s="21">
        <v>0</v>
      </c>
      <c r="E35" s="21">
        <f t="shared" si="0"/>
        <v>122</v>
      </c>
      <c r="F35" s="19">
        <v>0</v>
      </c>
      <c r="G35" s="19">
        <v>120</v>
      </c>
      <c r="H35" s="84">
        <f t="shared" si="1"/>
        <v>1.0166666666666666</v>
      </c>
    </row>
    <row r="36" spans="1:15" x14ac:dyDescent="0.2">
      <c r="A36" s="18" t="s">
        <v>118</v>
      </c>
      <c r="B36" s="20">
        <v>0</v>
      </c>
      <c r="C36" s="21">
        <v>15</v>
      </c>
      <c r="D36" s="21">
        <v>0</v>
      </c>
      <c r="E36" s="21">
        <f t="shared" si="0"/>
        <v>15</v>
      </c>
      <c r="F36" s="19">
        <v>0</v>
      </c>
      <c r="G36" s="19">
        <v>15</v>
      </c>
      <c r="H36" s="84">
        <f t="shared" si="1"/>
        <v>1</v>
      </c>
    </row>
    <row r="37" spans="1:15" x14ac:dyDescent="0.2">
      <c r="A37" s="18" t="s">
        <v>121</v>
      </c>
      <c r="B37" s="20">
        <v>2</v>
      </c>
      <c r="C37" s="21">
        <v>31</v>
      </c>
      <c r="D37" s="21">
        <v>0</v>
      </c>
      <c r="E37" s="21">
        <f t="shared" si="0"/>
        <v>33</v>
      </c>
      <c r="F37" s="19">
        <v>0</v>
      </c>
      <c r="G37" s="19">
        <v>23</v>
      </c>
      <c r="H37" s="84">
        <f t="shared" si="1"/>
        <v>1.4347826086956521</v>
      </c>
    </row>
    <row r="38" spans="1:15" x14ac:dyDescent="0.2">
      <c r="A38" s="18" t="s">
        <v>124</v>
      </c>
      <c r="B38" s="20">
        <v>44</v>
      </c>
      <c r="C38" s="21">
        <v>353</v>
      </c>
      <c r="D38" s="21">
        <v>0</v>
      </c>
      <c r="E38" s="21">
        <v>397</v>
      </c>
      <c r="F38" s="19">
        <v>37</v>
      </c>
      <c r="G38" s="19">
        <v>163</v>
      </c>
      <c r="H38" s="84">
        <v>2.4355828220858897</v>
      </c>
    </row>
    <row r="39" spans="1:15" x14ac:dyDescent="0.2">
      <c r="A39" s="18" t="s">
        <v>129</v>
      </c>
      <c r="B39" s="20">
        <v>9</v>
      </c>
      <c r="C39" s="21">
        <v>83</v>
      </c>
      <c r="D39" s="21">
        <v>0</v>
      </c>
      <c r="E39" s="21">
        <f t="shared" si="0"/>
        <v>92</v>
      </c>
      <c r="F39" s="19">
        <v>3</v>
      </c>
      <c r="G39" s="19">
        <v>62</v>
      </c>
      <c r="H39" s="84">
        <f t="shared" si="1"/>
        <v>1.4838709677419355</v>
      </c>
    </row>
    <row r="40" spans="1:15" x14ac:dyDescent="0.2">
      <c r="A40" s="18" t="s">
        <v>131</v>
      </c>
      <c r="B40" s="20">
        <v>1</v>
      </c>
      <c r="C40" s="21">
        <v>51</v>
      </c>
      <c r="D40" s="21">
        <v>0</v>
      </c>
      <c r="E40" s="21">
        <f t="shared" si="0"/>
        <v>52</v>
      </c>
      <c r="F40" s="19">
        <v>1</v>
      </c>
      <c r="G40" s="19">
        <v>43</v>
      </c>
      <c r="H40" s="84">
        <f t="shared" si="1"/>
        <v>1.2093023255813953</v>
      </c>
    </row>
    <row r="41" spans="1:15" x14ac:dyDescent="0.2">
      <c r="A41" s="18" t="s">
        <v>134</v>
      </c>
      <c r="B41" s="20">
        <v>2</v>
      </c>
      <c r="C41" s="21">
        <v>24</v>
      </c>
      <c r="D41" s="21">
        <v>0</v>
      </c>
      <c r="E41" s="21">
        <f t="shared" si="0"/>
        <v>26</v>
      </c>
      <c r="F41" s="19">
        <v>0</v>
      </c>
      <c r="G41" s="19">
        <v>24</v>
      </c>
      <c r="H41" s="84">
        <f t="shared" si="1"/>
        <v>1.0833333333333333</v>
      </c>
    </row>
    <row r="42" spans="1:15" s="22" customFormat="1" x14ac:dyDescent="0.2">
      <c r="A42" s="18" t="s">
        <v>137</v>
      </c>
      <c r="B42" s="20">
        <v>6</v>
      </c>
      <c r="C42" s="21">
        <v>103</v>
      </c>
      <c r="D42" s="21">
        <v>0</v>
      </c>
      <c r="E42" s="21">
        <f t="shared" si="0"/>
        <v>109</v>
      </c>
      <c r="F42" s="19">
        <v>6</v>
      </c>
      <c r="G42" s="19">
        <v>134</v>
      </c>
      <c r="H42" s="84">
        <f t="shared" si="1"/>
        <v>0.81343283582089554</v>
      </c>
      <c r="J42" s="16"/>
      <c r="K42" s="16"/>
      <c r="L42" s="16"/>
      <c r="M42" s="16"/>
      <c r="N42" s="16"/>
      <c r="O42" s="16"/>
    </row>
    <row r="43" spans="1:15" s="22" customFormat="1" x14ac:dyDescent="0.2">
      <c r="A43" s="18" t="s">
        <v>140</v>
      </c>
      <c r="B43" s="20">
        <v>4</v>
      </c>
      <c r="C43" s="21">
        <v>88</v>
      </c>
      <c r="D43" s="21">
        <v>0</v>
      </c>
      <c r="E43" s="21">
        <f t="shared" si="0"/>
        <v>92</v>
      </c>
      <c r="F43" s="19">
        <v>4</v>
      </c>
      <c r="G43" s="19">
        <v>72</v>
      </c>
      <c r="H43" s="84">
        <f t="shared" si="1"/>
        <v>1.2777777777777777</v>
      </c>
      <c r="J43" s="16"/>
      <c r="K43" s="16"/>
      <c r="L43" s="16"/>
      <c r="M43" s="16"/>
      <c r="N43" s="16"/>
      <c r="O43" s="16"/>
    </row>
    <row r="44" spans="1:15" s="22" customFormat="1" x14ac:dyDescent="0.2">
      <c r="A44" s="18" t="s">
        <v>143</v>
      </c>
      <c r="B44" s="20">
        <v>18</v>
      </c>
      <c r="C44" s="21">
        <v>201</v>
      </c>
      <c r="D44" s="21">
        <v>2</v>
      </c>
      <c r="E44" s="21">
        <f t="shared" si="0"/>
        <v>221</v>
      </c>
      <c r="F44" s="19">
        <v>10</v>
      </c>
      <c r="G44" s="19">
        <v>114</v>
      </c>
      <c r="H44" s="84">
        <f t="shared" si="1"/>
        <v>1.9385964912280702</v>
      </c>
      <c r="J44" s="16"/>
      <c r="K44" s="16"/>
      <c r="L44" s="16"/>
      <c r="M44" s="16"/>
      <c r="N44" s="16"/>
      <c r="O44" s="16"/>
    </row>
    <row r="45" spans="1:15" s="22" customFormat="1" x14ac:dyDescent="0.2">
      <c r="A45" s="18" t="s">
        <v>146</v>
      </c>
      <c r="B45" s="20">
        <v>2</v>
      </c>
      <c r="C45" s="21">
        <v>34</v>
      </c>
      <c r="D45" s="21">
        <v>0</v>
      </c>
      <c r="E45" s="21">
        <f t="shared" si="0"/>
        <v>36</v>
      </c>
      <c r="F45" s="19">
        <v>2</v>
      </c>
      <c r="G45" s="19">
        <v>36</v>
      </c>
      <c r="H45" s="84">
        <f t="shared" si="1"/>
        <v>1</v>
      </c>
      <c r="J45" s="16"/>
      <c r="K45" s="16"/>
      <c r="L45" s="16"/>
      <c r="M45" s="16"/>
      <c r="N45" s="16"/>
      <c r="O45" s="16"/>
    </row>
    <row r="46" spans="1:15" s="22" customFormat="1" x14ac:dyDescent="0.2">
      <c r="A46" s="18" t="s">
        <v>149</v>
      </c>
      <c r="B46" s="20">
        <v>15</v>
      </c>
      <c r="C46" s="21">
        <v>76</v>
      </c>
      <c r="D46" s="21">
        <v>0</v>
      </c>
      <c r="E46" s="21">
        <v>91</v>
      </c>
      <c r="F46" s="19">
        <v>6</v>
      </c>
      <c r="G46" s="19">
        <v>71</v>
      </c>
      <c r="H46" s="84">
        <v>1.2816901408450705</v>
      </c>
      <c r="J46" s="16"/>
      <c r="K46" s="16"/>
      <c r="L46" s="16"/>
      <c r="M46" s="16"/>
      <c r="N46" s="16"/>
      <c r="O46" s="16"/>
    </row>
    <row r="47" spans="1:15" s="22" customFormat="1" x14ac:dyDescent="0.2">
      <c r="A47" s="18" t="s">
        <v>154</v>
      </c>
      <c r="B47" s="20">
        <v>14</v>
      </c>
      <c r="C47" s="21">
        <v>74</v>
      </c>
      <c r="D47" s="21">
        <v>0</v>
      </c>
      <c r="E47" s="21">
        <f t="shared" si="0"/>
        <v>88</v>
      </c>
      <c r="F47" s="19">
        <v>8</v>
      </c>
      <c r="G47" s="19">
        <v>84</v>
      </c>
      <c r="H47" s="84">
        <f t="shared" si="1"/>
        <v>1.0476190476190477</v>
      </c>
      <c r="J47" s="16"/>
      <c r="K47" s="16"/>
      <c r="L47" s="16"/>
      <c r="M47" s="16"/>
      <c r="N47" s="16"/>
      <c r="O47" s="16"/>
    </row>
    <row r="48" spans="1:15" s="22" customFormat="1" x14ac:dyDescent="0.2">
      <c r="A48" s="18" t="s">
        <v>157</v>
      </c>
      <c r="B48" s="20">
        <v>2</v>
      </c>
      <c r="C48" s="21">
        <v>56</v>
      </c>
      <c r="D48" s="21">
        <v>0</v>
      </c>
      <c r="E48" s="21">
        <v>58</v>
      </c>
      <c r="F48" s="19">
        <v>1</v>
      </c>
      <c r="G48" s="19">
        <v>55</v>
      </c>
      <c r="H48" s="84">
        <v>1.0545454545454545</v>
      </c>
      <c r="J48" s="16"/>
      <c r="K48" s="16"/>
      <c r="L48" s="16"/>
      <c r="M48" s="16"/>
      <c r="N48" s="16"/>
      <c r="O48" s="16"/>
    </row>
    <row r="49" spans="1:27" s="22" customFormat="1" x14ac:dyDescent="0.2">
      <c r="A49" s="18" t="s">
        <v>162</v>
      </c>
      <c r="B49" s="20">
        <v>0</v>
      </c>
      <c r="C49" s="21">
        <v>32</v>
      </c>
      <c r="D49" s="21">
        <v>0</v>
      </c>
      <c r="E49" s="21">
        <f t="shared" si="0"/>
        <v>32</v>
      </c>
      <c r="F49" s="19">
        <v>0</v>
      </c>
      <c r="G49" s="19">
        <v>29</v>
      </c>
      <c r="H49" s="84">
        <f t="shared" si="1"/>
        <v>1.103448275862069</v>
      </c>
      <c r="J49" s="16"/>
      <c r="K49" s="16"/>
      <c r="L49" s="16"/>
      <c r="M49" s="16"/>
      <c r="N49" s="16"/>
      <c r="O49" s="16"/>
    </row>
    <row r="50" spans="1:27" s="22" customFormat="1" x14ac:dyDescent="0.2">
      <c r="A50" s="18" t="s">
        <v>165</v>
      </c>
      <c r="B50" s="20">
        <v>14</v>
      </c>
      <c r="C50" s="21">
        <v>103</v>
      </c>
      <c r="D50" s="21">
        <v>0</v>
      </c>
      <c r="E50" s="21">
        <f t="shared" si="0"/>
        <v>117</v>
      </c>
      <c r="F50" s="19">
        <v>14</v>
      </c>
      <c r="G50" s="19">
        <v>57</v>
      </c>
      <c r="H50" s="84">
        <f t="shared" si="1"/>
        <v>2.0526315789473686</v>
      </c>
      <c r="J50" s="16"/>
      <c r="K50" s="16"/>
      <c r="L50" s="16"/>
      <c r="M50" s="16"/>
      <c r="N50" s="16"/>
      <c r="O50" s="16"/>
    </row>
    <row r="51" spans="1:27" s="22" customFormat="1" x14ac:dyDescent="0.2">
      <c r="A51" s="18" t="s">
        <v>168</v>
      </c>
      <c r="B51" s="20">
        <v>6</v>
      </c>
      <c r="C51" s="21">
        <v>67</v>
      </c>
      <c r="D51" s="21">
        <v>0</v>
      </c>
      <c r="E51" s="21">
        <f t="shared" si="0"/>
        <v>73</v>
      </c>
      <c r="F51" s="19">
        <v>10</v>
      </c>
      <c r="G51" s="19">
        <v>69</v>
      </c>
      <c r="H51" s="84">
        <f t="shared" si="1"/>
        <v>1.0579710144927537</v>
      </c>
      <c r="J51" s="16"/>
      <c r="K51" s="16"/>
      <c r="L51" s="16"/>
      <c r="M51" s="16"/>
      <c r="N51" s="16"/>
      <c r="O51" s="16"/>
    </row>
    <row r="52" spans="1:27" s="22" customFormat="1" x14ac:dyDescent="0.2">
      <c r="A52" s="18" t="s">
        <v>171</v>
      </c>
      <c r="B52" s="20">
        <v>6</v>
      </c>
      <c r="C52" s="21">
        <v>26</v>
      </c>
      <c r="D52" s="21">
        <v>0</v>
      </c>
      <c r="E52" s="21">
        <f t="shared" si="0"/>
        <v>32</v>
      </c>
      <c r="F52" s="19">
        <v>5</v>
      </c>
      <c r="G52" s="19">
        <v>25</v>
      </c>
      <c r="H52" s="84">
        <f t="shared" si="1"/>
        <v>1.28</v>
      </c>
      <c r="J52" s="16"/>
      <c r="K52" s="16"/>
      <c r="L52" s="16"/>
      <c r="M52" s="16"/>
      <c r="N52" s="16"/>
      <c r="O52" s="16"/>
    </row>
    <row r="53" spans="1:27" s="22" customFormat="1" x14ac:dyDescent="0.2">
      <c r="A53" s="18" t="s">
        <v>174</v>
      </c>
      <c r="B53" s="20">
        <v>12</v>
      </c>
      <c r="C53" s="21">
        <v>101</v>
      </c>
      <c r="D53" s="21">
        <v>0</v>
      </c>
      <c r="E53" s="21">
        <f t="shared" si="0"/>
        <v>113</v>
      </c>
      <c r="F53" s="19">
        <v>2</v>
      </c>
      <c r="G53" s="19">
        <v>131</v>
      </c>
      <c r="H53" s="84">
        <f t="shared" si="1"/>
        <v>0.86259541984732824</v>
      </c>
      <c r="J53" s="16"/>
      <c r="K53" s="16"/>
      <c r="L53" s="16"/>
      <c r="M53" s="16"/>
      <c r="N53" s="16"/>
      <c r="O53" s="16"/>
    </row>
    <row r="54" spans="1:27" s="22" customFormat="1" x14ac:dyDescent="0.2">
      <c r="A54" s="18" t="s">
        <v>176</v>
      </c>
      <c r="B54" s="20">
        <v>5</v>
      </c>
      <c r="C54" s="21">
        <v>57</v>
      </c>
      <c r="D54" s="21">
        <v>0</v>
      </c>
      <c r="E54" s="21">
        <f t="shared" si="0"/>
        <v>62</v>
      </c>
      <c r="F54" s="19">
        <v>5</v>
      </c>
      <c r="G54" s="19">
        <v>30</v>
      </c>
      <c r="H54" s="84">
        <f t="shared" si="1"/>
        <v>2.0666666666666669</v>
      </c>
      <c r="J54" s="16"/>
      <c r="K54" s="16"/>
      <c r="L54" s="16"/>
      <c r="M54" s="16"/>
      <c r="N54" s="16"/>
      <c r="O54" s="16"/>
    </row>
    <row r="55" spans="1:27" s="22" customFormat="1" x14ac:dyDescent="0.2">
      <c r="A55" s="18" t="s">
        <v>179</v>
      </c>
      <c r="B55" s="20">
        <v>2</v>
      </c>
      <c r="C55" s="21">
        <v>22</v>
      </c>
      <c r="D55" s="21">
        <v>0</v>
      </c>
      <c r="E55" s="21">
        <f t="shared" si="0"/>
        <v>24</v>
      </c>
      <c r="F55" s="19">
        <v>2</v>
      </c>
      <c r="G55" s="19">
        <v>23</v>
      </c>
      <c r="H55" s="84">
        <f t="shared" si="1"/>
        <v>1.0434782608695652</v>
      </c>
      <c r="J55" s="16"/>
      <c r="K55" s="16"/>
      <c r="L55" s="16"/>
      <c r="M55" s="16"/>
      <c r="N55" s="16"/>
      <c r="O55" s="16"/>
    </row>
    <row r="56" spans="1:27" s="22" customFormat="1" x14ac:dyDescent="0.2">
      <c r="A56" s="18" t="s">
        <v>182</v>
      </c>
      <c r="B56" s="20">
        <v>676</v>
      </c>
      <c r="C56" s="21">
        <v>2462</v>
      </c>
      <c r="D56" s="21">
        <v>1</v>
      </c>
      <c r="E56" s="21">
        <v>3139</v>
      </c>
      <c r="F56" s="19">
        <v>134</v>
      </c>
      <c r="G56" s="19">
        <v>2917.2666666666664</v>
      </c>
      <c r="H56" s="84">
        <f t="shared" si="1"/>
        <v>1.0760072213716037</v>
      </c>
      <c r="J56" s="16"/>
      <c r="K56" s="16"/>
      <c r="L56" s="16"/>
      <c r="M56" s="16"/>
      <c r="N56" s="16"/>
      <c r="O56" s="16"/>
    </row>
    <row r="57" spans="1:27" s="22" customFormat="1" x14ac:dyDescent="0.2">
      <c r="A57" s="18" t="s">
        <v>209</v>
      </c>
      <c r="B57" s="20">
        <v>8</v>
      </c>
      <c r="C57" s="21">
        <v>76</v>
      </c>
      <c r="D57" s="21">
        <v>0</v>
      </c>
      <c r="E57" s="21">
        <f t="shared" ref="E57:E77" si="2">B57+D57+C57</f>
        <v>84</v>
      </c>
      <c r="F57" s="19">
        <v>3</v>
      </c>
      <c r="G57" s="19">
        <v>73</v>
      </c>
      <c r="H57" s="84">
        <f t="shared" ref="H57:H77" si="3">E57/G57</f>
        <v>1.1506849315068493</v>
      </c>
      <c r="J57" s="16"/>
      <c r="K57" s="16"/>
      <c r="L57" s="16"/>
      <c r="M57" s="16"/>
      <c r="N57" s="16"/>
      <c r="O57" s="16"/>
    </row>
    <row r="58" spans="1:27" s="22" customFormat="1" x14ac:dyDescent="0.2">
      <c r="A58" s="18" t="s">
        <v>211</v>
      </c>
      <c r="B58" s="20">
        <v>1</v>
      </c>
      <c r="C58" s="21">
        <v>11</v>
      </c>
      <c r="D58" s="21">
        <v>0</v>
      </c>
      <c r="E58" s="21">
        <f t="shared" si="2"/>
        <v>12</v>
      </c>
      <c r="F58" s="19">
        <v>1</v>
      </c>
      <c r="G58" s="19">
        <v>5</v>
      </c>
      <c r="H58" s="84">
        <f t="shared" si="3"/>
        <v>2.4</v>
      </c>
      <c r="J58" s="16"/>
      <c r="K58" s="16"/>
      <c r="L58" s="16"/>
      <c r="M58" s="16"/>
      <c r="N58" s="16"/>
      <c r="O58" s="16"/>
      <c r="R58" s="89"/>
      <c r="S58" s="21"/>
      <c r="T58" s="21"/>
      <c r="U58" s="21"/>
      <c r="V58" s="21"/>
      <c r="W58" s="21"/>
      <c r="X58" s="21"/>
      <c r="Y58" s="88"/>
      <c r="Z58" s="89"/>
      <c r="AA58" s="89"/>
    </row>
    <row r="59" spans="1:27" s="22" customFormat="1" x14ac:dyDescent="0.2">
      <c r="A59" s="18" t="s">
        <v>214</v>
      </c>
      <c r="B59" s="20">
        <v>10</v>
      </c>
      <c r="C59" s="21">
        <v>75</v>
      </c>
      <c r="D59" s="21">
        <v>0</v>
      </c>
      <c r="E59" s="21">
        <f t="shared" si="2"/>
        <v>85</v>
      </c>
      <c r="F59" s="19">
        <v>2</v>
      </c>
      <c r="G59" s="19">
        <v>77</v>
      </c>
      <c r="H59" s="84">
        <f t="shared" si="3"/>
        <v>1.1038961038961039</v>
      </c>
      <c r="J59" s="16"/>
      <c r="K59" s="16"/>
      <c r="L59" s="16"/>
      <c r="M59" s="16"/>
      <c r="N59" s="16"/>
      <c r="O59" s="16"/>
    </row>
    <row r="60" spans="1:27" s="22" customFormat="1" x14ac:dyDescent="0.2">
      <c r="A60" s="18" t="s">
        <v>217</v>
      </c>
      <c r="B60" s="20">
        <v>6</v>
      </c>
      <c r="C60" s="21">
        <v>62</v>
      </c>
      <c r="D60" s="21">
        <v>3</v>
      </c>
      <c r="E60" s="21">
        <v>71</v>
      </c>
      <c r="F60" s="19">
        <v>6</v>
      </c>
      <c r="G60" s="19">
        <v>34</v>
      </c>
      <c r="H60" s="84">
        <v>2.0882352941176472</v>
      </c>
      <c r="J60" s="16"/>
      <c r="K60" s="16"/>
      <c r="L60" s="16"/>
      <c r="M60" s="16"/>
      <c r="N60" s="16"/>
      <c r="O60" s="16"/>
    </row>
    <row r="61" spans="1:27" s="22" customFormat="1" x14ac:dyDescent="0.2">
      <c r="A61" s="18" t="s">
        <v>220</v>
      </c>
      <c r="B61" s="20">
        <v>38</v>
      </c>
      <c r="C61" s="21">
        <v>377</v>
      </c>
      <c r="D61" s="21">
        <v>2</v>
      </c>
      <c r="E61" s="21">
        <v>417</v>
      </c>
      <c r="F61" s="19">
        <v>28</v>
      </c>
      <c r="G61" s="19">
        <v>142</v>
      </c>
      <c r="H61" s="84">
        <v>2.936619718309859</v>
      </c>
      <c r="J61" s="16"/>
      <c r="K61" s="16"/>
      <c r="L61" s="16"/>
      <c r="M61" s="16"/>
      <c r="N61" s="16"/>
      <c r="O61" s="16"/>
    </row>
    <row r="62" spans="1:27" s="22" customFormat="1" x14ac:dyDescent="0.2">
      <c r="A62" s="18" t="s">
        <v>225</v>
      </c>
      <c r="B62" s="20">
        <v>13</v>
      </c>
      <c r="C62" s="21">
        <v>177</v>
      </c>
      <c r="D62" s="21">
        <v>0</v>
      </c>
      <c r="E62" s="21">
        <f t="shared" si="2"/>
        <v>190</v>
      </c>
      <c r="F62" s="19">
        <v>12</v>
      </c>
      <c r="G62" s="19">
        <v>102</v>
      </c>
      <c r="H62" s="84">
        <f t="shared" si="3"/>
        <v>1.8627450980392157</v>
      </c>
      <c r="J62" s="16"/>
      <c r="K62" s="16"/>
      <c r="L62" s="16"/>
      <c r="M62" s="16"/>
      <c r="N62" s="16"/>
      <c r="O62" s="16"/>
    </row>
    <row r="63" spans="1:27" s="22" customFormat="1" x14ac:dyDescent="0.2">
      <c r="A63" s="18" t="s">
        <v>228</v>
      </c>
      <c r="B63" s="20">
        <v>11</v>
      </c>
      <c r="C63" s="21">
        <v>71</v>
      </c>
      <c r="D63" s="21">
        <v>0</v>
      </c>
      <c r="E63" s="21">
        <f t="shared" si="2"/>
        <v>82</v>
      </c>
      <c r="F63" s="19">
        <v>6</v>
      </c>
      <c r="G63" s="19">
        <v>55</v>
      </c>
      <c r="H63" s="84">
        <f t="shared" si="3"/>
        <v>1.490909090909091</v>
      </c>
      <c r="J63" s="16"/>
      <c r="K63" s="16"/>
      <c r="L63" s="16"/>
      <c r="M63" s="16"/>
      <c r="N63" s="16"/>
      <c r="O63" s="16"/>
    </row>
    <row r="64" spans="1:27" s="22" customFormat="1" x14ac:dyDescent="0.2">
      <c r="A64" s="18" t="s">
        <v>231</v>
      </c>
      <c r="B64" s="20">
        <v>15</v>
      </c>
      <c r="C64" s="21">
        <v>168</v>
      </c>
      <c r="D64" s="21">
        <v>1</v>
      </c>
      <c r="E64" s="21">
        <f t="shared" si="2"/>
        <v>184</v>
      </c>
      <c r="F64" s="19">
        <v>13</v>
      </c>
      <c r="G64" s="19">
        <v>190</v>
      </c>
      <c r="H64" s="84">
        <f t="shared" si="3"/>
        <v>0.96842105263157896</v>
      </c>
      <c r="J64" s="16"/>
      <c r="K64" s="16"/>
      <c r="L64" s="16"/>
      <c r="M64" s="16"/>
      <c r="N64" s="16"/>
      <c r="O64" s="16"/>
    </row>
    <row r="65" spans="1:15" s="22" customFormat="1" x14ac:dyDescent="0.2">
      <c r="A65" s="18" t="s">
        <v>234</v>
      </c>
      <c r="B65" s="20">
        <v>0</v>
      </c>
      <c r="C65" s="21">
        <v>41</v>
      </c>
      <c r="D65" s="21">
        <v>0</v>
      </c>
      <c r="E65" s="21">
        <v>41</v>
      </c>
      <c r="F65" s="19">
        <v>0</v>
      </c>
      <c r="G65" s="19">
        <v>39</v>
      </c>
      <c r="H65" s="84">
        <v>1.0512820512820513</v>
      </c>
      <c r="J65" s="16"/>
      <c r="K65" s="16"/>
      <c r="L65" s="16"/>
      <c r="M65" s="16"/>
      <c r="N65" s="16"/>
      <c r="O65" s="16"/>
    </row>
    <row r="66" spans="1:15" s="22" customFormat="1" x14ac:dyDescent="0.2">
      <c r="A66" s="18" t="s">
        <v>239</v>
      </c>
      <c r="B66" s="20">
        <v>0</v>
      </c>
      <c r="C66" s="21">
        <v>3</v>
      </c>
      <c r="D66" s="21">
        <v>0</v>
      </c>
      <c r="E66" s="21">
        <f t="shared" si="2"/>
        <v>3</v>
      </c>
      <c r="F66" s="19">
        <v>0</v>
      </c>
      <c r="G66" s="19">
        <v>5</v>
      </c>
      <c r="H66" s="84">
        <f t="shared" si="3"/>
        <v>0.6</v>
      </c>
      <c r="J66" s="16"/>
      <c r="K66" s="16"/>
      <c r="L66" s="16"/>
      <c r="M66" s="16"/>
      <c r="N66" s="16"/>
      <c r="O66" s="16"/>
    </row>
    <row r="67" spans="1:15" s="22" customFormat="1" x14ac:dyDescent="0.2">
      <c r="A67" s="18" t="s">
        <v>242</v>
      </c>
      <c r="B67" s="20">
        <v>5</v>
      </c>
      <c r="C67" s="21">
        <v>120</v>
      </c>
      <c r="D67" s="21">
        <v>3</v>
      </c>
      <c r="E67" s="21">
        <f t="shared" si="2"/>
        <v>128</v>
      </c>
      <c r="F67" s="19">
        <v>5</v>
      </c>
      <c r="G67" s="19">
        <v>111</v>
      </c>
      <c r="H67" s="84">
        <f t="shared" si="3"/>
        <v>1.1531531531531531</v>
      </c>
      <c r="J67" s="16"/>
      <c r="K67" s="16"/>
      <c r="L67" s="16"/>
      <c r="M67" s="16"/>
      <c r="N67" s="16"/>
      <c r="O67" s="16"/>
    </row>
    <row r="68" spans="1:15" s="22" customFormat="1" x14ac:dyDescent="0.2">
      <c r="A68" s="18" t="s">
        <v>245</v>
      </c>
      <c r="B68" s="20">
        <v>10</v>
      </c>
      <c r="C68" s="21">
        <v>109</v>
      </c>
      <c r="D68" s="21">
        <v>0</v>
      </c>
      <c r="E68" s="21">
        <v>119</v>
      </c>
      <c r="F68" s="19">
        <v>5</v>
      </c>
      <c r="G68" s="19">
        <v>96</v>
      </c>
      <c r="H68" s="84">
        <v>1.2395833333333333</v>
      </c>
      <c r="J68" s="16"/>
      <c r="K68" s="16"/>
      <c r="L68" s="16"/>
      <c r="M68" s="16"/>
      <c r="N68" s="16"/>
      <c r="O68" s="16"/>
    </row>
    <row r="69" spans="1:15" s="22" customFormat="1" x14ac:dyDescent="0.2">
      <c r="A69" s="18" t="s">
        <v>249</v>
      </c>
      <c r="B69" s="20">
        <v>12</v>
      </c>
      <c r="C69" s="21">
        <v>111</v>
      </c>
      <c r="D69" s="21">
        <v>0</v>
      </c>
      <c r="E69" s="21">
        <f>B69+D69+C69</f>
        <v>123</v>
      </c>
      <c r="F69" s="19">
        <v>2</v>
      </c>
      <c r="G69" s="19">
        <v>111</v>
      </c>
      <c r="H69" s="84">
        <f t="shared" si="3"/>
        <v>1.1081081081081081</v>
      </c>
      <c r="J69" s="16"/>
      <c r="K69" s="16"/>
      <c r="L69" s="16"/>
      <c r="M69" s="16"/>
      <c r="N69" s="16"/>
      <c r="O69" s="16"/>
    </row>
    <row r="70" spans="1:15" s="22" customFormat="1" x14ac:dyDescent="0.2">
      <c r="A70" s="18" t="s">
        <v>252</v>
      </c>
      <c r="B70" s="20">
        <v>1</v>
      </c>
      <c r="C70" s="21">
        <v>52</v>
      </c>
      <c r="D70" s="21">
        <v>0</v>
      </c>
      <c r="E70" s="21">
        <f t="shared" si="2"/>
        <v>53</v>
      </c>
      <c r="F70" s="19">
        <v>1</v>
      </c>
      <c r="G70" s="19">
        <v>52</v>
      </c>
      <c r="H70" s="84">
        <f t="shared" si="3"/>
        <v>1.0192307692307692</v>
      </c>
      <c r="J70" s="16"/>
      <c r="K70" s="16"/>
      <c r="L70" s="16"/>
      <c r="M70" s="16"/>
      <c r="N70" s="16"/>
      <c r="O70" s="16"/>
    </row>
    <row r="71" spans="1:15" s="22" customFormat="1" x14ac:dyDescent="0.2">
      <c r="A71" s="18" t="s">
        <v>255</v>
      </c>
      <c r="B71" s="20">
        <v>19</v>
      </c>
      <c r="C71" s="21">
        <v>95</v>
      </c>
      <c r="D71" s="21">
        <v>0</v>
      </c>
      <c r="E71" s="21">
        <f t="shared" si="2"/>
        <v>114</v>
      </c>
      <c r="F71" s="19">
        <v>4</v>
      </c>
      <c r="G71" s="19">
        <v>96</v>
      </c>
      <c r="H71" s="84">
        <f t="shared" si="3"/>
        <v>1.1875</v>
      </c>
      <c r="J71" s="16"/>
      <c r="K71" s="16"/>
      <c r="L71" s="16"/>
      <c r="M71" s="16"/>
      <c r="N71" s="16"/>
      <c r="O71" s="16"/>
    </row>
    <row r="72" spans="1:15" s="22" customFormat="1" x14ac:dyDescent="0.2">
      <c r="A72" s="18" t="s">
        <v>258</v>
      </c>
      <c r="B72" s="20">
        <v>1</v>
      </c>
      <c r="C72" s="21">
        <v>36</v>
      </c>
      <c r="D72" s="21">
        <v>0</v>
      </c>
      <c r="E72" s="21">
        <f t="shared" si="2"/>
        <v>37</v>
      </c>
      <c r="F72" s="19">
        <v>0</v>
      </c>
      <c r="G72" s="19">
        <v>37</v>
      </c>
      <c r="H72" s="84">
        <f t="shared" si="3"/>
        <v>1</v>
      </c>
      <c r="J72" s="16"/>
      <c r="K72" s="16"/>
      <c r="L72" s="16"/>
      <c r="M72" s="16"/>
      <c r="N72" s="16"/>
      <c r="O72" s="16"/>
    </row>
    <row r="73" spans="1:15" s="22" customFormat="1" x14ac:dyDescent="0.2">
      <c r="A73" s="18" t="s">
        <v>261</v>
      </c>
      <c r="B73" s="20">
        <v>144</v>
      </c>
      <c r="C73" s="21">
        <v>2003</v>
      </c>
      <c r="D73" s="21">
        <v>6</v>
      </c>
      <c r="E73" s="21">
        <v>2153</v>
      </c>
      <c r="F73" s="19">
        <v>99</v>
      </c>
      <c r="G73" s="19">
        <v>2069</v>
      </c>
      <c r="H73" s="84">
        <v>1.0405993233446109</v>
      </c>
      <c r="J73" s="16"/>
      <c r="K73" s="16"/>
      <c r="L73" s="16"/>
      <c r="M73" s="16"/>
      <c r="N73" s="16"/>
      <c r="O73" s="16"/>
    </row>
    <row r="74" spans="1:15" s="22" customFormat="1" x14ac:dyDescent="0.2">
      <c r="A74" s="18" t="s">
        <v>286</v>
      </c>
      <c r="B74" s="20">
        <v>7</v>
      </c>
      <c r="C74" s="21">
        <v>86</v>
      </c>
      <c r="D74" s="21">
        <v>1</v>
      </c>
      <c r="E74" s="21">
        <v>94</v>
      </c>
      <c r="F74" s="19">
        <v>2</v>
      </c>
      <c r="G74" s="19">
        <v>88</v>
      </c>
      <c r="H74" s="84">
        <v>1.0681818181818181</v>
      </c>
      <c r="J74" s="16"/>
      <c r="K74" s="16"/>
      <c r="L74" s="16"/>
      <c r="M74" s="16"/>
      <c r="N74" s="16"/>
      <c r="O74" s="16"/>
    </row>
    <row r="75" spans="1:15" x14ac:dyDescent="0.2">
      <c r="A75" s="18" t="s">
        <v>290</v>
      </c>
      <c r="B75" s="20">
        <v>8</v>
      </c>
      <c r="C75" s="21">
        <v>88</v>
      </c>
      <c r="D75" s="21">
        <v>0</v>
      </c>
      <c r="E75" s="21">
        <f t="shared" si="2"/>
        <v>96</v>
      </c>
      <c r="F75" s="19">
        <v>3</v>
      </c>
      <c r="G75" s="19">
        <v>91</v>
      </c>
      <c r="H75" s="84">
        <f t="shared" si="3"/>
        <v>1.054945054945055</v>
      </c>
    </row>
    <row r="76" spans="1:15" x14ac:dyDescent="0.2">
      <c r="A76" s="18" t="s">
        <v>293</v>
      </c>
      <c r="B76" s="20">
        <v>0</v>
      </c>
      <c r="C76" s="21">
        <v>7</v>
      </c>
      <c r="D76" s="21">
        <v>0</v>
      </c>
      <c r="E76" s="21">
        <f t="shared" si="2"/>
        <v>7</v>
      </c>
      <c r="F76" s="19">
        <v>0</v>
      </c>
      <c r="G76" s="19">
        <v>7</v>
      </c>
      <c r="H76" s="84">
        <f t="shared" si="3"/>
        <v>1</v>
      </c>
    </row>
    <row r="77" spans="1:15" x14ac:dyDescent="0.2">
      <c r="A77" s="18" t="s">
        <v>296</v>
      </c>
      <c r="B77" s="20">
        <v>2</v>
      </c>
      <c r="C77" s="21">
        <v>16</v>
      </c>
      <c r="D77" s="21">
        <v>0</v>
      </c>
      <c r="E77" s="21">
        <f t="shared" si="2"/>
        <v>18</v>
      </c>
      <c r="F77" s="19">
        <v>0</v>
      </c>
      <c r="G77" s="19">
        <v>16</v>
      </c>
      <c r="H77" s="84">
        <f t="shared" si="3"/>
        <v>1.125</v>
      </c>
    </row>
    <row r="78" spans="1:15" ht="13.5" thickBot="1" x14ac:dyDescent="0.25">
      <c r="A78" s="26" t="s">
        <v>299</v>
      </c>
      <c r="B78" s="28">
        <v>5</v>
      </c>
      <c r="C78" s="26">
        <v>71</v>
      </c>
      <c r="D78" s="26">
        <v>0</v>
      </c>
      <c r="E78" s="26">
        <f>B78+D78+C78</f>
        <v>76</v>
      </c>
      <c r="F78" s="27">
        <v>2</v>
      </c>
      <c r="G78" s="27">
        <v>68</v>
      </c>
      <c r="H78" s="85">
        <f>E78/G78</f>
        <v>1.1176470588235294</v>
      </c>
      <c r="L78" s="16" t="s">
        <v>503</v>
      </c>
    </row>
    <row r="79" spans="1:15" ht="13.5" thickTop="1" x14ac:dyDescent="0.2">
      <c r="A79" s="21"/>
      <c r="B79" s="20">
        <f t="shared" ref="B79:G79" si="4">SUM(B3:B78)</f>
        <v>1402</v>
      </c>
      <c r="C79" s="21">
        <f t="shared" si="4"/>
        <v>11379</v>
      </c>
      <c r="D79" s="21">
        <f t="shared" si="4"/>
        <v>33</v>
      </c>
      <c r="E79" s="21">
        <f t="shared" si="4"/>
        <v>12814</v>
      </c>
      <c r="F79" s="90">
        <f t="shared" si="4"/>
        <v>605</v>
      </c>
      <c r="G79" s="90">
        <f t="shared" si="4"/>
        <v>10558.266666666666</v>
      </c>
      <c r="H79" s="88">
        <f>E79/G79</f>
        <v>1.2136461792971069</v>
      </c>
      <c r="I79" s="89"/>
    </row>
    <row r="80" spans="1:15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5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5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5" x14ac:dyDescent="0.2">
      <c r="A83" s="18"/>
      <c r="B83" s="18"/>
      <c r="C83" s="18"/>
      <c r="D83" s="21"/>
      <c r="E83" s="18"/>
      <c r="F83" s="18"/>
      <c r="G83" s="18"/>
    </row>
    <row r="84" spans="1:15" x14ac:dyDescent="0.2">
      <c r="A84" s="18"/>
      <c r="B84" s="18"/>
      <c r="C84" s="18"/>
      <c r="D84" s="21"/>
      <c r="E84" s="18"/>
      <c r="F84" s="18"/>
      <c r="G84" s="18"/>
    </row>
    <row r="85" spans="1:15" x14ac:dyDescent="0.2">
      <c r="A85" s="18"/>
      <c r="B85" s="18"/>
      <c r="C85" s="18"/>
      <c r="D85" s="21"/>
      <c r="E85" s="18"/>
      <c r="F85" s="18"/>
      <c r="G85" s="18"/>
    </row>
    <row r="86" spans="1:15" x14ac:dyDescent="0.2">
      <c r="A86" s="18"/>
      <c r="B86" s="18"/>
      <c r="C86" s="18"/>
      <c r="D86" s="21"/>
      <c r="E86" s="18"/>
      <c r="F86" s="18"/>
      <c r="G86" s="18"/>
    </row>
    <row r="87" spans="1:15" x14ac:dyDescent="0.2">
      <c r="A87" s="18"/>
      <c r="B87" s="18"/>
      <c r="C87" s="18"/>
      <c r="D87" s="21"/>
      <c r="E87" s="18"/>
      <c r="F87" s="18"/>
      <c r="G87" s="18"/>
    </row>
    <row r="88" spans="1:15" x14ac:dyDescent="0.2">
      <c r="A88" s="18"/>
      <c r="B88" s="18"/>
      <c r="C88" s="18"/>
      <c r="D88" s="21"/>
      <c r="E88" s="18"/>
      <c r="F88" s="18"/>
      <c r="G88" s="18"/>
    </row>
    <row r="89" spans="1:15" x14ac:dyDescent="0.2">
      <c r="A89" s="18"/>
      <c r="B89" s="18"/>
      <c r="C89" s="18"/>
      <c r="D89" s="21"/>
      <c r="E89" s="18"/>
      <c r="F89" s="18"/>
      <c r="G89" s="18"/>
    </row>
    <row r="90" spans="1:15" x14ac:dyDescent="0.2">
      <c r="A90" s="18"/>
      <c r="B90" s="18"/>
      <c r="C90" s="18"/>
      <c r="D90" s="21"/>
      <c r="E90" s="18"/>
      <c r="F90" s="18"/>
      <c r="G90" s="18"/>
    </row>
    <row r="91" spans="1:15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</row>
    <row r="92" spans="1:15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</row>
    <row r="93" spans="1:15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</row>
    <row r="94" spans="1:15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</row>
    <row r="95" spans="1:15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</row>
    <row r="96" spans="1:15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</row>
    <row r="97" spans="1:15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</row>
    <row r="98" spans="1:15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6"/>
  <sheetViews>
    <sheetView zoomScaleNormal="100" workbookViewId="0">
      <pane xSplit="3" ySplit="2" topLeftCell="D9" activePane="bottomRight" state="frozen"/>
      <selection activeCell="D3" sqref="D3"/>
      <selection pane="topRight" activeCell="D3" sqref="D3"/>
      <selection pane="bottomLeft" activeCell="D3" sqref="D3"/>
      <selection pane="bottomRight" activeCell="C2" sqref="C2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42811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6</v>
      </c>
      <c r="E3" s="21">
        <v>67</v>
      </c>
      <c r="F3" s="21">
        <v>0</v>
      </c>
      <c r="G3" s="21">
        <f>D3+E3+F3</f>
        <v>73</v>
      </c>
      <c r="H3" s="19">
        <v>6</v>
      </c>
      <c r="I3" s="19">
        <v>42</v>
      </c>
      <c r="J3" s="84">
        <f>G3/I3</f>
        <v>1.7380952380952381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10</v>
      </c>
      <c r="F4" s="21">
        <v>0</v>
      </c>
      <c r="G4" s="21">
        <f t="shared" ref="G4:G67" si="0">D4+E4+F4</f>
        <v>11</v>
      </c>
      <c r="H4" s="19">
        <v>1</v>
      </c>
      <c r="I4" s="19">
        <v>7</v>
      </c>
      <c r="J4" s="84">
        <f>G4/I4</f>
        <v>1.5714285714285714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1</v>
      </c>
      <c r="E5" s="21">
        <v>36</v>
      </c>
      <c r="F5" s="21">
        <v>0</v>
      </c>
      <c r="G5" s="21">
        <f t="shared" si="0"/>
        <v>37</v>
      </c>
      <c r="H5" s="19">
        <v>0</v>
      </c>
      <c r="I5" s="19">
        <v>31</v>
      </c>
      <c r="J5" s="84">
        <f t="shared" ref="J5:J68" si="1">G5/I5</f>
        <v>1.1935483870967742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13</v>
      </c>
      <c r="F6" s="21">
        <v>0</v>
      </c>
      <c r="G6" s="21">
        <f t="shared" si="0"/>
        <v>13</v>
      </c>
      <c r="H6" s="19">
        <v>0</v>
      </c>
      <c r="I6" s="19">
        <v>12</v>
      </c>
      <c r="J6" s="84">
        <f t="shared" si="1"/>
        <v>1.0833333333333333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5</v>
      </c>
      <c r="E7" s="21">
        <v>52</v>
      </c>
      <c r="F7" s="21">
        <v>0</v>
      </c>
      <c r="G7" s="21">
        <f t="shared" si="0"/>
        <v>57</v>
      </c>
      <c r="H7" s="19">
        <v>5</v>
      </c>
      <c r="I7" s="19">
        <v>31</v>
      </c>
      <c r="J7" s="84">
        <f t="shared" si="1"/>
        <v>1.8387096774193548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9</v>
      </c>
      <c r="E8" s="21">
        <v>112</v>
      </c>
      <c r="F8" s="21">
        <v>0</v>
      </c>
      <c r="G8" s="21">
        <f t="shared" si="0"/>
        <v>121</v>
      </c>
      <c r="H8" s="19">
        <v>8</v>
      </c>
      <c r="I8" s="19">
        <v>103</v>
      </c>
      <c r="J8" s="84">
        <f t="shared" si="1"/>
        <v>1.174757281553398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82</v>
      </c>
      <c r="F9" s="21">
        <v>10</v>
      </c>
      <c r="G9" s="21">
        <f t="shared" si="0"/>
        <v>95</v>
      </c>
      <c r="H9" s="19">
        <v>3</v>
      </c>
      <c r="I9" s="19">
        <v>53</v>
      </c>
      <c r="J9" s="84">
        <f t="shared" si="1"/>
        <v>1.7924528301886793</v>
      </c>
    </row>
    <row r="10" spans="1:11" x14ac:dyDescent="0.2">
      <c r="A10" s="98" t="s">
        <v>26</v>
      </c>
      <c r="B10" s="99" t="s">
        <v>27</v>
      </c>
      <c r="C10" s="100" t="s">
        <v>28</v>
      </c>
      <c r="D10" s="101">
        <v>16</v>
      </c>
      <c r="E10" s="102">
        <v>84</v>
      </c>
      <c r="F10" s="102">
        <v>0</v>
      </c>
      <c r="G10" s="102">
        <f t="shared" si="0"/>
        <v>100</v>
      </c>
      <c r="H10" s="100">
        <v>9</v>
      </c>
      <c r="I10" s="100">
        <v>155</v>
      </c>
      <c r="J10" s="103">
        <f t="shared" si="1"/>
        <v>0.64516129032258063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7</v>
      </c>
      <c r="E11" s="21">
        <v>32</v>
      </c>
      <c r="F11" s="21">
        <v>0</v>
      </c>
      <c r="G11" s="21">
        <f t="shared" si="0"/>
        <v>39</v>
      </c>
      <c r="H11" s="19">
        <v>3</v>
      </c>
      <c r="I11" s="19">
        <v>35</v>
      </c>
      <c r="J11" s="84">
        <f t="shared" si="1"/>
        <v>1.1142857142857143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21</v>
      </c>
      <c r="E12" s="21">
        <v>176</v>
      </c>
      <c r="F12" s="21">
        <v>0</v>
      </c>
      <c r="G12" s="21">
        <f t="shared" si="0"/>
        <v>197</v>
      </c>
      <c r="H12" s="19">
        <v>16</v>
      </c>
      <c r="I12" s="19">
        <v>75</v>
      </c>
      <c r="J12" s="84">
        <f t="shared" si="1"/>
        <v>2.6266666666666665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30</v>
      </c>
      <c r="E13" s="21">
        <v>326</v>
      </c>
      <c r="F13" s="21">
        <v>0</v>
      </c>
      <c r="G13" s="21">
        <f t="shared" si="0"/>
        <v>356</v>
      </c>
      <c r="H13" s="19">
        <v>23</v>
      </c>
      <c r="I13" s="19">
        <v>200</v>
      </c>
      <c r="J13" s="84">
        <f t="shared" si="1"/>
        <v>1.78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14</v>
      </c>
      <c r="E14" s="21">
        <v>134</v>
      </c>
      <c r="F14" s="21">
        <v>0</v>
      </c>
      <c r="G14" s="21">
        <f t="shared" si="0"/>
        <v>148</v>
      </c>
      <c r="H14" s="19">
        <v>14</v>
      </c>
      <c r="I14" s="19">
        <v>85</v>
      </c>
      <c r="J14" s="84">
        <f t="shared" si="1"/>
        <v>1.7411764705882353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22</v>
      </c>
      <c r="F15" s="21">
        <v>0</v>
      </c>
      <c r="G15" s="21">
        <f t="shared" si="0"/>
        <v>23</v>
      </c>
      <c r="H15" s="19">
        <v>0</v>
      </c>
      <c r="I15" s="19">
        <v>22</v>
      </c>
      <c r="J15" s="84">
        <f t="shared" si="1"/>
        <v>1.0454545454545454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7</v>
      </c>
      <c r="E16" s="21">
        <v>54</v>
      </c>
      <c r="F16" s="21">
        <v>0</v>
      </c>
      <c r="G16" s="21">
        <f t="shared" si="0"/>
        <v>61</v>
      </c>
      <c r="H16" s="19">
        <v>3</v>
      </c>
      <c r="I16" s="19">
        <v>53</v>
      </c>
      <c r="J16" s="84">
        <f t="shared" si="1"/>
        <v>1.1509433962264151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5</v>
      </c>
      <c r="E17" s="21">
        <v>84</v>
      </c>
      <c r="F17" s="21">
        <v>0</v>
      </c>
      <c r="G17" s="21">
        <f t="shared" si="0"/>
        <v>89</v>
      </c>
      <c r="H17" s="19">
        <v>3</v>
      </c>
      <c r="I17" s="19">
        <v>49</v>
      </c>
      <c r="J17" s="84">
        <f t="shared" si="1"/>
        <v>1.8163265306122449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7</v>
      </c>
      <c r="F18" s="21">
        <v>0</v>
      </c>
      <c r="G18" s="21">
        <f t="shared" si="0"/>
        <v>7</v>
      </c>
      <c r="H18" s="19">
        <v>0</v>
      </c>
      <c r="I18" s="19">
        <v>7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14</v>
      </c>
      <c r="E19" s="21">
        <v>368</v>
      </c>
      <c r="F19" s="21">
        <v>0</v>
      </c>
      <c r="G19" s="21">
        <f t="shared" si="0"/>
        <v>382</v>
      </c>
      <c r="H19" s="19">
        <v>1</v>
      </c>
      <c r="I19" s="19">
        <v>353</v>
      </c>
      <c r="J19" s="84">
        <f t="shared" si="1"/>
        <v>1.0821529745042493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14</v>
      </c>
      <c r="E20" s="21">
        <v>209</v>
      </c>
      <c r="F20" s="21">
        <v>4</v>
      </c>
      <c r="G20" s="21">
        <f t="shared" si="0"/>
        <v>227</v>
      </c>
      <c r="H20" s="19">
        <v>9</v>
      </c>
      <c r="I20" s="19">
        <v>247</v>
      </c>
      <c r="J20" s="84">
        <f t="shared" si="1"/>
        <v>0.91902834008097167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13</v>
      </c>
      <c r="F21" s="21">
        <v>0</v>
      </c>
      <c r="G21" s="21">
        <f t="shared" si="0"/>
        <v>14</v>
      </c>
      <c r="H21" s="19">
        <v>14</v>
      </c>
      <c r="I21" s="19">
        <v>15</v>
      </c>
      <c r="J21" s="84">
        <f t="shared" si="1"/>
        <v>0.93333333333333335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47</v>
      </c>
      <c r="E22" s="21">
        <v>782</v>
      </c>
      <c r="F22" s="21">
        <v>2</v>
      </c>
      <c r="G22" s="21">
        <f t="shared" si="0"/>
        <v>831</v>
      </c>
      <c r="H22" s="19">
        <v>42</v>
      </c>
      <c r="I22" s="19">
        <v>466</v>
      </c>
      <c r="J22" s="84">
        <f t="shared" si="1"/>
        <v>1.7832618025751072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2</v>
      </c>
      <c r="E23" s="21">
        <v>24</v>
      </c>
      <c r="F23" s="21">
        <v>0</v>
      </c>
      <c r="G23" s="21">
        <f t="shared" si="0"/>
        <v>26</v>
      </c>
      <c r="H23" s="19">
        <v>0</v>
      </c>
      <c r="I23" s="19">
        <v>25</v>
      </c>
      <c r="J23" s="84">
        <f t="shared" si="1"/>
        <v>1.04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3</v>
      </c>
      <c r="E24" s="21">
        <v>51</v>
      </c>
      <c r="F24" s="21">
        <v>0</v>
      </c>
      <c r="G24" s="21">
        <f t="shared" si="0"/>
        <v>54</v>
      </c>
      <c r="H24" s="19">
        <v>4</v>
      </c>
      <c r="I24" s="19">
        <v>47</v>
      </c>
      <c r="J24" s="84">
        <f t="shared" si="1"/>
        <v>1.1489361702127661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18</v>
      </c>
      <c r="E25" s="21">
        <v>165</v>
      </c>
      <c r="F25" s="21">
        <v>0</v>
      </c>
      <c r="G25" s="21">
        <f t="shared" si="0"/>
        <v>183</v>
      </c>
      <c r="H25" s="19">
        <v>4</v>
      </c>
      <c r="I25" s="19">
        <v>175</v>
      </c>
      <c r="J25" s="84">
        <f t="shared" si="1"/>
        <v>1.0457142857142858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5</v>
      </c>
      <c r="E26" s="21">
        <v>70</v>
      </c>
      <c r="F26" s="21">
        <v>0</v>
      </c>
      <c r="G26" s="21">
        <f t="shared" si="0"/>
        <v>75</v>
      </c>
      <c r="H26" s="19">
        <v>5</v>
      </c>
      <c r="I26" s="19">
        <v>53</v>
      </c>
      <c r="J26" s="84">
        <f t="shared" si="1"/>
        <v>1.4150943396226414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>
        <v>6</v>
      </c>
      <c r="E27" s="21">
        <v>74</v>
      </c>
      <c r="F27" s="21">
        <v>0</v>
      </c>
      <c r="G27" s="21">
        <f t="shared" si="0"/>
        <v>80</v>
      </c>
      <c r="H27" s="19">
        <v>3</v>
      </c>
      <c r="I27" s="19">
        <v>72</v>
      </c>
      <c r="J27" s="84">
        <f t="shared" si="1"/>
        <v>1.1111111111111112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>
        <v>16</v>
      </c>
      <c r="E28" s="21">
        <v>94</v>
      </c>
      <c r="F28" s="21">
        <v>0</v>
      </c>
      <c r="G28" s="21">
        <f t="shared" si="0"/>
        <v>110</v>
      </c>
      <c r="H28" s="19">
        <v>9</v>
      </c>
      <c r="I28" s="19">
        <v>58</v>
      </c>
      <c r="J28" s="84">
        <f t="shared" si="1"/>
        <v>1.896551724137931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>
        <v>6</v>
      </c>
      <c r="E29" s="21">
        <v>71</v>
      </c>
      <c r="F29" s="21">
        <v>0</v>
      </c>
      <c r="G29" s="21">
        <f t="shared" si="0"/>
        <v>77</v>
      </c>
      <c r="H29" s="19">
        <v>6</v>
      </c>
      <c r="I29" s="19">
        <v>68</v>
      </c>
      <c r="J29" s="84">
        <f t="shared" si="1"/>
        <v>1.1323529411764706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>
        <v>0</v>
      </c>
      <c r="E30" s="21">
        <v>3</v>
      </c>
      <c r="F30" s="21">
        <v>0</v>
      </c>
      <c r="G30" s="21">
        <f t="shared" si="0"/>
        <v>3</v>
      </c>
      <c r="H30" s="19">
        <v>0</v>
      </c>
      <c r="I30" s="19">
        <v>2</v>
      </c>
      <c r="J30" s="84">
        <f t="shared" si="1"/>
        <v>1.5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>
        <v>3</v>
      </c>
      <c r="E31" s="21">
        <v>8</v>
      </c>
      <c r="F31" s="21">
        <v>0</v>
      </c>
      <c r="G31" s="21">
        <f t="shared" si="0"/>
        <v>11</v>
      </c>
      <c r="H31" s="19">
        <v>3</v>
      </c>
      <c r="I31" s="19">
        <v>6</v>
      </c>
      <c r="J31" s="84">
        <f t="shared" si="1"/>
        <v>1.8333333333333333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>
        <v>15</v>
      </c>
      <c r="E32" s="21">
        <v>300</v>
      </c>
      <c r="F32" s="21">
        <v>0</v>
      </c>
      <c r="G32" s="21">
        <f t="shared" si="0"/>
        <v>315</v>
      </c>
      <c r="H32" s="19">
        <v>8</v>
      </c>
      <c r="I32" s="19">
        <v>231</v>
      </c>
      <c r="J32" s="84">
        <f t="shared" si="1"/>
        <v>1.3636363636363635</v>
      </c>
    </row>
    <row r="33" spans="1:15" x14ac:dyDescent="0.2">
      <c r="A33" s="17" t="s">
        <v>90</v>
      </c>
      <c r="B33" s="18" t="s">
        <v>91</v>
      </c>
      <c r="C33" s="19" t="s">
        <v>92</v>
      </c>
      <c r="D33" s="20">
        <v>3</v>
      </c>
      <c r="E33" s="21">
        <v>60</v>
      </c>
      <c r="F33" s="21">
        <v>0</v>
      </c>
      <c r="G33" s="21">
        <f t="shared" si="0"/>
        <v>63</v>
      </c>
      <c r="H33" s="19">
        <v>1</v>
      </c>
      <c r="I33" s="19">
        <v>66</v>
      </c>
      <c r="J33" s="84">
        <f t="shared" si="1"/>
        <v>0.95454545454545459</v>
      </c>
      <c r="O33" s="16" t="s">
        <v>509</v>
      </c>
    </row>
    <row r="34" spans="1:15" x14ac:dyDescent="0.2">
      <c r="A34" s="17" t="s">
        <v>93</v>
      </c>
      <c r="B34" s="18" t="s">
        <v>94</v>
      </c>
      <c r="C34" s="19" t="s">
        <v>95</v>
      </c>
      <c r="D34" s="20">
        <v>20</v>
      </c>
      <c r="E34" s="21">
        <v>153</v>
      </c>
      <c r="F34" s="21">
        <v>0</v>
      </c>
      <c r="G34" s="21">
        <f t="shared" si="0"/>
        <v>173</v>
      </c>
      <c r="H34" s="19">
        <v>20</v>
      </c>
      <c r="I34" s="19">
        <v>130</v>
      </c>
      <c r="J34" s="84">
        <f t="shared" si="1"/>
        <v>1.3307692307692307</v>
      </c>
    </row>
    <row r="35" spans="1:15" x14ac:dyDescent="0.2">
      <c r="A35" s="17" t="s">
        <v>96</v>
      </c>
      <c r="B35" s="18" t="s">
        <v>97</v>
      </c>
      <c r="C35" s="19" t="s">
        <v>98</v>
      </c>
      <c r="D35" s="20">
        <v>0</v>
      </c>
      <c r="E35" s="21">
        <v>13</v>
      </c>
      <c r="F35" s="21">
        <v>0</v>
      </c>
      <c r="G35" s="21">
        <f t="shared" si="0"/>
        <v>13</v>
      </c>
      <c r="H35" s="19">
        <v>0</v>
      </c>
      <c r="I35" s="19">
        <v>8</v>
      </c>
      <c r="J35" s="84">
        <f t="shared" si="1"/>
        <v>1.625</v>
      </c>
    </row>
    <row r="36" spans="1:15" x14ac:dyDescent="0.2">
      <c r="A36" s="17" t="s">
        <v>99</v>
      </c>
      <c r="B36" s="18" t="s">
        <v>100</v>
      </c>
      <c r="C36" s="19" t="s">
        <v>101</v>
      </c>
      <c r="D36" s="20">
        <v>7</v>
      </c>
      <c r="E36" s="21">
        <v>19</v>
      </c>
      <c r="F36" s="21">
        <v>0</v>
      </c>
      <c r="G36" s="21">
        <f t="shared" si="0"/>
        <v>26</v>
      </c>
      <c r="H36" s="19">
        <v>2</v>
      </c>
      <c r="I36" s="19">
        <v>24</v>
      </c>
      <c r="J36" s="84">
        <f t="shared" si="1"/>
        <v>1.0833333333333333</v>
      </c>
    </row>
    <row r="37" spans="1:15" x14ac:dyDescent="0.2">
      <c r="A37" s="17" t="s">
        <v>102</v>
      </c>
      <c r="B37" s="18" t="s">
        <v>103</v>
      </c>
      <c r="C37" s="19" t="s">
        <v>104</v>
      </c>
      <c r="D37" s="20">
        <v>0</v>
      </c>
      <c r="E37" s="21">
        <v>12</v>
      </c>
      <c r="F37" s="21">
        <v>0</v>
      </c>
      <c r="G37" s="21">
        <f t="shared" si="0"/>
        <v>12</v>
      </c>
      <c r="H37" s="19">
        <v>0</v>
      </c>
      <c r="I37" s="19">
        <v>12</v>
      </c>
      <c r="J37" s="84">
        <f t="shared" si="1"/>
        <v>1</v>
      </c>
    </row>
    <row r="38" spans="1:15" x14ac:dyDescent="0.2">
      <c r="A38" s="24" t="s">
        <v>106</v>
      </c>
      <c r="B38" s="18" t="s">
        <v>105</v>
      </c>
      <c r="C38" s="19" t="s">
        <v>107</v>
      </c>
      <c r="D38" s="20">
        <v>1</v>
      </c>
      <c r="E38" s="21">
        <v>22</v>
      </c>
      <c r="F38" s="21">
        <v>0</v>
      </c>
      <c r="G38" s="21">
        <f t="shared" si="0"/>
        <v>23</v>
      </c>
      <c r="H38" s="19">
        <v>1</v>
      </c>
      <c r="I38" s="19">
        <v>20</v>
      </c>
      <c r="J38" s="84">
        <f t="shared" si="1"/>
        <v>1.1499999999999999</v>
      </c>
    </row>
    <row r="39" spans="1:15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45</v>
      </c>
      <c r="F39" s="21">
        <v>0</v>
      </c>
      <c r="G39" s="21">
        <f t="shared" si="0"/>
        <v>47</v>
      </c>
      <c r="H39" s="19">
        <v>2</v>
      </c>
      <c r="I39" s="19">
        <v>27</v>
      </c>
      <c r="J39" s="84">
        <f t="shared" si="1"/>
        <v>1.7407407407407407</v>
      </c>
    </row>
    <row r="40" spans="1:15" x14ac:dyDescent="0.2">
      <c r="A40" s="17" t="s">
        <v>111</v>
      </c>
      <c r="B40" s="18" t="s">
        <v>112</v>
      </c>
      <c r="C40" s="19" t="s">
        <v>113</v>
      </c>
      <c r="D40" s="20">
        <v>4</v>
      </c>
      <c r="E40" s="21">
        <v>26</v>
      </c>
      <c r="F40" s="21">
        <v>0</v>
      </c>
      <c r="G40" s="21">
        <f t="shared" si="0"/>
        <v>30</v>
      </c>
      <c r="H40" s="19">
        <v>3</v>
      </c>
      <c r="I40" s="19">
        <v>30</v>
      </c>
      <c r="J40" s="84">
        <f t="shared" si="1"/>
        <v>1</v>
      </c>
    </row>
    <row r="41" spans="1:15" x14ac:dyDescent="0.2">
      <c r="A41" s="17" t="s">
        <v>114</v>
      </c>
      <c r="B41" s="18" t="s">
        <v>115</v>
      </c>
      <c r="C41" s="19" t="s">
        <v>116</v>
      </c>
      <c r="D41" s="20">
        <v>6</v>
      </c>
      <c r="E41" s="21">
        <v>155</v>
      </c>
      <c r="F41" s="21">
        <v>0</v>
      </c>
      <c r="G41" s="21">
        <f t="shared" si="0"/>
        <v>161</v>
      </c>
      <c r="H41" s="19">
        <v>2</v>
      </c>
      <c r="I41" s="19">
        <v>140</v>
      </c>
      <c r="J41" s="84">
        <f t="shared" si="1"/>
        <v>1.1499999999999999</v>
      </c>
    </row>
    <row r="42" spans="1:15" x14ac:dyDescent="0.2">
      <c r="A42" s="17" t="s">
        <v>117</v>
      </c>
      <c r="B42" s="18" t="s">
        <v>118</v>
      </c>
      <c r="C42" s="19" t="s">
        <v>119</v>
      </c>
      <c r="D42" s="20">
        <v>2</v>
      </c>
      <c r="E42" s="21">
        <v>15</v>
      </c>
      <c r="F42" s="21">
        <v>0</v>
      </c>
      <c r="G42" s="21">
        <f t="shared" si="0"/>
        <v>17</v>
      </c>
      <c r="H42" s="19">
        <v>2</v>
      </c>
      <c r="I42" s="19">
        <v>14</v>
      </c>
      <c r="J42" s="84">
        <f t="shared" si="1"/>
        <v>1.2142857142857142</v>
      </c>
    </row>
    <row r="43" spans="1:15" x14ac:dyDescent="0.2">
      <c r="A43" s="17" t="s">
        <v>120</v>
      </c>
      <c r="B43" s="18" t="s">
        <v>121</v>
      </c>
      <c r="C43" s="19" t="s">
        <v>122</v>
      </c>
      <c r="D43" s="20">
        <v>3</v>
      </c>
      <c r="E43" s="21">
        <v>31</v>
      </c>
      <c r="F43" s="21">
        <v>0</v>
      </c>
      <c r="G43" s="21">
        <f t="shared" si="0"/>
        <v>34</v>
      </c>
      <c r="H43" s="19">
        <v>0</v>
      </c>
      <c r="I43" s="19">
        <v>24</v>
      </c>
      <c r="J43" s="84">
        <f t="shared" si="1"/>
        <v>1.4166666666666667</v>
      </c>
    </row>
    <row r="44" spans="1:15" x14ac:dyDescent="0.2">
      <c r="A44" s="17" t="s">
        <v>123</v>
      </c>
      <c r="B44" s="18" t="s">
        <v>124</v>
      </c>
      <c r="C44" s="19" t="s">
        <v>125</v>
      </c>
      <c r="D44" s="20">
        <v>43</v>
      </c>
      <c r="E44" s="21">
        <v>282</v>
      </c>
      <c r="F44" s="21">
        <v>0</v>
      </c>
      <c r="G44" s="21">
        <f t="shared" si="0"/>
        <v>325</v>
      </c>
      <c r="H44" s="19">
        <v>43</v>
      </c>
      <c r="I44" s="19">
        <v>133</v>
      </c>
      <c r="J44" s="84">
        <f t="shared" si="1"/>
        <v>2.4436090225563909</v>
      </c>
    </row>
    <row r="45" spans="1:15" x14ac:dyDescent="0.2">
      <c r="A45" s="17" t="s">
        <v>126</v>
      </c>
      <c r="B45" s="18" t="s">
        <v>124</v>
      </c>
      <c r="C45" s="19" t="s">
        <v>127</v>
      </c>
      <c r="D45" s="20">
        <v>9</v>
      </c>
      <c r="E45" s="21">
        <v>62</v>
      </c>
      <c r="F45" s="21">
        <v>6</v>
      </c>
      <c r="G45" s="21">
        <f t="shared" si="0"/>
        <v>77</v>
      </c>
      <c r="H45" s="19">
        <v>9</v>
      </c>
      <c r="I45" s="19">
        <v>29</v>
      </c>
      <c r="J45" s="84">
        <f t="shared" si="1"/>
        <v>2.6551724137931036</v>
      </c>
    </row>
    <row r="46" spans="1:15" x14ac:dyDescent="0.2">
      <c r="A46" s="17" t="s">
        <v>128</v>
      </c>
      <c r="B46" s="18" t="s">
        <v>129</v>
      </c>
      <c r="C46" s="19" t="s">
        <v>129</v>
      </c>
      <c r="D46" s="20">
        <v>1</v>
      </c>
      <c r="E46" s="21">
        <v>54</v>
      </c>
      <c r="F46" s="21">
        <v>0</v>
      </c>
      <c r="G46" s="21">
        <f t="shared" si="0"/>
        <v>55</v>
      </c>
      <c r="H46" s="19">
        <v>0</v>
      </c>
      <c r="I46" s="19">
        <v>43</v>
      </c>
      <c r="J46" s="84">
        <f t="shared" si="1"/>
        <v>1.2790697674418605</v>
      </c>
    </row>
    <row r="47" spans="1:15" x14ac:dyDescent="0.2">
      <c r="A47" s="17" t="s">
        <v>130</v>
      </c>
      <c r="B47" s="18" t="s">
        <v>131</v>
      </c>
      <c r="C47" s="19" t="s">
        <v>132</v>
      </c>
      <c r="D47" s="20">
        <v>4</v>
      </c>
      <c r="E47" s="21">
        <v>33</v>
      </c>
      <c r="F47" s="21">
        <v>0</v>
      </c>
      <c r="G47" s="21">
        <f t="shared" si="0"/>
        <v>37</v>
      </c>
      <c r="H47" s="19">
        <v>3</v>
      </c>
      <c r="I47" s="19">
        <v>35</v>
      </c>
      <c r="J47" s="84">
        <f t="shared" si="1"/>
        <v>1.0571428571428572</v>
      </c>
    </row>
    <row r="48" spans="1:15" x14ac:dyDescent="0.2">
      <c r="A48" s="17" t="s">
        <v>133</v>
      </c>
      <c r="B48" s="18" t="s">
        <v>134</v>
      </c>
      <c r="C48" s="19" t="s">
        <v>135</v>
      </c>
      <c r="D48" s="20">
        <v>5</v>
      </c>
      <c r="E48" s="21">
        <v>25</v>
      </c>
      <c r="F48" s="21">
        <v>0</v>
      </c>
      <c r="G48" s="21">
        <f t="shared" si="0"/>
        <v>30</v>
      </c>
      <c r="H48" s="19">
        <v>2</v>
      </c>
      <c r="I48" s="19">
        <v>25</v>
      </c>
      <c r="J48" s="84">
        <f t="shared" si="1"/>
        <v>1.2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15</v>
      </c>
      <c r="E49" s="21">
        <v>238</v>
      </c>
      <c r="F49" s="21">
        <v>0</v>
      </c>
      <c r="G49" s="21">
        <f t="shared" si="0"/>
        <v>253</v>
      </c>
      <c r="H49" s="19">
        <v>14</v>
      </c>
      <c r="I49" s="19">
        <v>165</v>
      </c>
      <c r="J49" s="84">
        <f t="shared" si="1"/>
        <v>1.5333333333333334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6</v>
      </c>
      <c r="E50" s="21">
        <v>88</v>
      </c>
      <c r="F50" s="21">
        <v>0</v>
      </c>
      <c r="G50" s="21">
        <v>94</v>
      </c>
      <c r="H50" s="19">
        <v>6</v>
      </c>
      <c r="I50" s="19">
        <v>76</v>
      </c>
      <c r="J50" s="84">
        <f t="shared" si="1"/>
        <v>1.236842105263158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10</v>
      </c>
      <c r="E51" s="21">
        <v>185</v>
      </c>
      <c r="F51" s="21">
        <v>1</v>
      </c>
      <c r="G51" s="21">
        <f t="shared" si="0"/>
        <v>196</v>
      </c>
      <c r="H51" s="19">
        <v>8</v>
      </c>
      <c r="I51" s="19">
        <v>115</v>
      </c>
      <c r="J51" s="84">
        <f t="shared" si="1"/>
        <v>1.7043478260869565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2</v>
      </c>
      <c r="E52" s="21">
        <v>35</v>
      </c>
      <c r="F52" s="21">
        <v>0</v>
      </c>
      <c r="G52" s="21">
        <f t="shared" si="0"/>
        <v>37</v>
      </c>
      <c r="H52" s="19">
        <v>2</v>
      </c>
      <c r="I52" s="19">
        <v>32</v>
      </c>
      <c r="J52" s="84">
        <f t="shared" si="1"/>
        <v>1.15625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1</v>
      </c>
      <c r="E53" s="21">
        <v>30</v>
      </c>
      <c r="F53" s="21">
        <v>0</v>
      </c>
      <c r="G53" s="21">
        <f t="shared" si="0"/>
        <v>31</v>
      </c>
      <c r="H53" s="19">
        <v>0</v>
      </c>
      <c r="I53" s="19">
        <v>29</v>
      </c>
      <c r="J53" s="84">
        <f t="shared" si="1"/>
        <v>1.0689655172413792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2</v>
      </c>
      <c r="E54" s="21">
        <v>55</v>
      </c>
      <c r="F54" s="21">
        <v>0</v>
      </c>
      <c r="G54" s="21">
        <f t="shared" si="0"/>
        <v>57</v>
      </c>
      <c r="H54" s="19">
        <v>0</v>
      </c>
      <c r="I54" s="19">
        <v>54</v>
      </c>
      <c r="J54" s="84">
        <f t="shared" si="1"/>
        <v>1.0555555555555556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12</v>
      </c>
      <c r="E55" s="21">
        <v>105</v>
      </c>
      <c r="F55" s="21">
        <v>0</v>
      </c>
      <c r="G55" s="21">
        <f t="shared" si="0"/>
        <v>117</v>
      </c>
      <c r="H55" s="19">
        <v>12</v>
      </c>
      <c r="I55" s="19">
        <v>112</v>
      </c>
      <c r="J55" s="84">
        <f t="shared" si="1"/>
        <v>1.0446428571428572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3</v>
      </c>
      <c r="E56" s="21">
        <v>28</v>
      </c>
      <c r="F56" s="21">
        <v>0</v>
      </c>
      <c r="G56" s="21">
        <f t="shared" si="0"/>
        <v>31</v>
      </c>
      <c r="H56" s="19">
        <v>1</v>
      </c>
      <c r="I56" s="19">
        <v>31</v>
      </c>
      <c r="J56" s="84">
        <f t="shared" si="1"/>
        <v>1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1</v>
      </c>
      <c r="E57" s="21">
        <v>35</v>
      </c>
      <c r="F57" s="21">
        <v>0</v>
      </c>
      <c r="G57" s="21">
        <f t="shared" si="0"/>
        <v>36</v>
      </c>
      <c r="H57" s="19">
        <v>1</v>
      </c>
      <c r="I57" s="19">
        <v>31</v>
      </c>
      <c r="J57" s="84">
        <f t="shared" si="1"/>
        <v>1.1612903225806452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1</v>
      </c>
      <c r="E58" s="21">
        <v>35</v>
      </c>
      <c r="F58" s="21">
        <v>0</v>
      </c>
      <c r="G58" s="21">
        <f t="shared" si="0"/>
        <v>36</v>
      </c>
      <c r="H58" s="19">
        <v>1</v>
      </c>
      <c r="I58" s="19">
        <v>32</v>
      </c>
      <c r="J58" s="84">
        <f t="shared" si="1"/>
        <v>1.125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4</v>
      </c>
      <c r="E59" s="21">
        <v>80</v>
      </c>
      <c r="F59" s="21">
        <v>0</v>
      </c>
      <c r="G59" s="21">
        <f t="shared" si="0"/>
        <v>84</v>
      </c>
      <c r="H59" s="19">
        <v>3</v>
      </c>
      <c r="I59" s="19">
        <v>58</v>
      </c>
      <c r="J59" s="84">
        <f t="shared" si="1"/>
        <v>1.4482758620689655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11</v>
      </c>
      <c r="E60" s="21">
        <v>77</v>
      </c>
      <c r="F60" s="21">
        <v>0</v>
      </c>
      <c r="G60" s="21">
        <f t="shared" si="0"/>
        <v>88</v>
      </c>
      <c r="H60" s="19">
        <v>9</v>
      </c>
      <c r="I60" s="19">
        <v>82</v>
      </c>
      <c r="J60" s="84">
        <f t="shared" si="1"/>
        <v>1.0731707317073171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4</v>
      </c>
      <c r="E61" s="21">
        <v>32</v>
      </c>
      <c r="F61" s="21">
        <v>0</v>
      </c>
      <c r="G61" s="21">
        <f t="shared" si="0"/>
        <v>36</v>
      </c>
      <c r="H61" s="19">
        <v>3</v>
      </c>
      <c r="I61" s="19">
        <v>33</v>
      </c>
      <c r="J61" s="84">
        <f t="shared" si="1"/>
        <v>1.0909090909090908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>
        <v>10</v>
      </c>
      <c r="E62" s="21">
        <v>137</v>
      </c>
      <c r="F62" s="21">
        <v>0</v>
      </c>
      <c r="G62" s="21">
        <f t="shared" si="0"/>
        <v>147</v>
      </c>
      <c r="H62" s="19">
        <v>4</v>
      </c>
      <c r="I62" s="19">
        <v>166</v>
      </c>
      <c r="J62" s="84">
        <f t="shared" si="1"/>
        <v>0.88554216867469882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1</v>
      </c>
      <c r="E63" s="21">
        <v>46</v>
      </c>
      <c r="F63" s="21">
        <v>0</v>
      </c>
      <c r="G63" s="21">
        <f t="shared" si="0"/>
        <v>47</v>
      </c>
      <c r="H63" s="19">
        <v>1</v>
      </c>
      <c r="I63" s="19">
        <v>23</v>
      </c>
      <c r="J63" s="84">
        <f t="shared" si="1"/>
        <v>2.0434782608695654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4</v>
      </c>
      <c r="E64" s="21">
        <v>41</v>
      </c>
      <c r="F64" s="21">
        <v>0</v>
      </c>
      <c r="G64" s="21">
        <f t="shared" si="0"/>
        <v>45</v>
      </c>
      <c r="H64" s="19">
        <v>3</v>
      </c>
      <c r="I64" s="19">
        <v>42</v>
      </c>
      <c r="J64" s="84">
        <f t="shared" si="1"/>
        <v>1.0714285714285714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20</v>
      </c>
      <c r="E65" s="21">
        <v>248</v>
      </c>
      <c r="F65" s="21">
        <v>0</v>
      </c>
      <c r="G65" s="21">
        <f t="shared" si="0"/>
        <v>268</v>
      </c>
      <c r="H65" s="19">
        <v>15</v>
      </c>
      <c r="I65" s="19">
        <v>221</v>
      </c>
      <c r="J65" s="84">
        <f t="shared" si="1"/>
        <v>1.2126696832579185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9</v>
      </c>
      <c r="E66" s="21">
        <v>162</v>
      </c>
      <c r="F66" s="21">
        <v>0</v>
      </c>
      <c r="G66" s="21">
        <f t="shared" si="0"/>
        <v>171</v>
      </c>
      <c r="H66" s="19">
        <v>12</v>
      </c>
      <c r="I66" s="19">
        <v>151</v>
      </c>
      <c r="J66" s="84">
        <f t="shared" si="1"/>
        <v>1.1324503311258278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16</v>
      </c>
      <c r="E67" s="21">
        <v>158</v>
      </c>
      <c r="F67" s="21">
        <v>0</v>
      </c>
      <c r="G67" s="21">
        <f t="shared" si="0"/>
        <v>174</v>
      </c>
      <c r="H67" s="19">
        <v>7</v>
      </c>
      <c r="I67" s="19">
        <v>169</v>
      </c>
      <c r="J67" s="84">
        <f t="shared" si="1"/>
        <v>1.029585798816568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10</v>
      </c>
      <c r="E68" s="21">
        <v>276</v>
      </c>
      <c r="F68" s="21">
        <v>0</v>
      </c>
      <c r="G68" s="21">
        <f t="shared" ref="G68:G116" si="2">D68+E68+F68</f>
        <v>286</v>
      </c>
      <c r="H68" s="19">
        <v>4</v>
      </c>
      <c r="I68" s="19">
        <v>255</v>
      </c>
      <c r="J68" s="84">
        <f t="shared" si="1"/>
        <v>1.1215686274509804</v>
      </c>
    </row>
    <row r="69" spans="1:10" x14ac:dyDescent="0.2">
      <c r="A69" s="17" t="s">
        <v>207</v>
      </c>
      <c r="B69" s="18" t="s">
        <v>182</v>
      </c>
      <c r="C69" s="19" t="s">
        <v>462</v>
      </c>
      <c r="D69" s="20">
        <v>2</v>
      </c>
      <c r="E69" s="21">
        <v>45</v>
      </c>
      <c r="F69" s="21">
        <v>0</v>
      </c>
      <c r="G69" s="21">
        <f t="shared" si="2"/>
        <v>47</v>
      </c>
      <c r="H69" s="19">
        <v>0</v>
      </c>
      <c r="I69" s="19">
        <v>43</v>
      </c>
      <c r="J69" s="84">
        <f>G69/I69</f>
        <v>1.0930232558139534</v>
      </c>
    </row>
    <row r="70" spans="1:10" x14ac:dyDescent="0.2">
      <c r="A70" s="24" t="s">
        <v>190</v>
      </c>
      <c r="B70" s="18" t="s">
        <v>182</v>
      </c>
      <c r="C70" s="19" t="s">
        <v>501</v>
      </c>
      <c r="D70" s="20">
        <v>7</v>
      </c>
      <c r="E70" s="21">
        <v>123</v>
      </c>
      <c r="F70" s="21">
        <v>0</v>
      </c>
      <c r="G70" s="21">
        <f t="shared" si="2"/>
        <v>130</v>
      </c>
      <c r="H70" s="19">
        <v>3</v>
      </c>
      <c r="I70" s="19">
        <v>137</v>
      </c>
      <c r="J70" s="84">
        <f t="shared" ref="J70:J114" si="3">G70/I70</f>
        <v>0.94890510948905105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>
        <v>4</v>
      </c>
      <c r="E71" s="21">
        <v>67</v>
      </c>
      <c r="F71" s="21">
        <v>0</v>
      </c>
      <c r="G71" s="21">
        <f t="shared" si="2"/>
        <v>71</v>
      </c>
      <c r="H71" s="19">
        <v>0</v>
      </c>
      <c r="I71" s="19">
        <v>72</v>
      </c>
      <c r="J71" s="84">
        <f t="shared" si="3"/>
        <v>0.98611111111111116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3</v>
      </c>
      <c r="E72" s="21">
        <v>77</v>
      </c>
      <c r="F72" s="21">
        <v>0</v>
      </c>
      <c r="G72" s="21">
        <f t="shared" si="2"/>
        <v>80</v>
      </c>
      <c r="H72" s="19">
        <v>0</v>
      </c>
      <c r="I72" s="19">
        <v>63</v>
      </c>
      <c r="J72" s="84">
        <f t="shared" si="3"/>
        <v>1.2698412698412698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12</v>
      </c>
      <c r="E73" s="21">
        <v>152</v>
      </c>
      <c r="F73" s="21">
        <v>0</v>
      </c>
      <c r="G73" s="21">
        <f t="shared" si="2"/>
        <v>164</v>
      </c>
      <c r="H73" s="19">
        <v>7</v>
      </c>
      <c r="I73" s="19">
        <v>174</v>
      </c>
      <c r="J73" s="84">
        <f t="shared" si="3"/>
        <v>0.94252873563218387</v>
      </c>
    </row>
    <row r="74" spans="1:10" x14ac:dyDescent="0.2">
      <c r="A74" s="17" t="s">
        <v>197</v>
      </c>
      <c r="B74" s="18" t="s">
        <v>182</v>
      </c>
      <c r="C74" s="19" t="s">
        <v>305</v>
      </c>
      <c r="D74" s="20">
        <v>25</v>
      </c>
      <c r="E74" s="21">
        <v>632</v>
      </c>
      <c r="F74" s="21">
        <v>0</v>
      </c>
      <c r="G74" s="21">
        <f t="shared" si="2"/>
        <v>657</v>
      </c>
      <c r="H74" s="19">
        <v>24</v>
      </c>
      <c r="I74" s="19">
        <v>640</v>
      </c>
      <c r="J74" s="84">
        <f t="shared" si="3"/>
        <v>1.0265625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>
        <v>19</v>
      </c>
      <c r="E75" s="21">
        <v>188</v>
      </c>
      <c r="F75" s="21">
        <v>0</v>
      </c>
      <c r="G75" s="21">
        <f t="shared" si="2"/>
        <v>207</v>
      </c>
      <c r="H75" s="19">
        <v>16</v>
      </c>
      <c r="I75" s="19">
        <v>196</v>
      </c>
      <c r="J75" s="84">
        <f t="shared" si="3"/>
        <v>1.0561224489795917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>
        <v>19</v>
      </c>
      <c r="E76" s="21">
        <v>571</v>
      </c>
      <c r="F76" s="21">
        <v>0</v>
      </c>
      <c r="G76" s="21">
        <f t="shared" si="2"/>
        <v>590</v>
      </c>
      <c r="H76" s="19">
        <v>12</v>
      </c>
      <c r="I76" s="19">
        <v>596</v>
      </c>
      <c r="J76" s="84">
        <f t="shared" si="3"/>
        <v>0.98993288590604023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>
        <v>13</v>
      </c>
      <c r="E77" s="21">
        <v>291</v>
      </c>
      <c r="F77" s="21">
        <v>1</v>
      </c>
      <c r="G77" s="21">
        <f t="shared" si="2"/>
        <v>305</v>
      </c>
      <c r="H77" s="19">
        <v>3</v>
      </c>
      <c r="I77" s="19">
        <v>238</v>
      </c>
      <c r="J77" s="84">
        <f t="shared" si="3"/>
        <v>1.2815126050420169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>
        <v>12</v>
      </c>
      <c r="E78" s="21">
        <v>67</v>
      </c>
      <c r="F78" s="21">
        <v>0</v>
      </c>
      <c r="G78" s="21">
        <f t="shared" si="2"/>
        <v>79</v>
      </c>
      <c r="H78" s="19">
        <v>9</v>
      </c>
      <c r="I78" s="19">
        <v>81</v>
      </c>
      <c r="J78" s="84">
        <f t="shared" si="3"/>
        <v>0.97530864197530864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>
        <v>5</v>
      </c>
      <c r="E79" s="21">
        <v>76</v>
      </c>
      <c r="F79" s="21">
        <v>0</v>
      </c>
      <c r="G79" s="21">
        <f t="shared" si="2"/>
        <v>81</v>
      </c>
      <c r="H79" s="19">
        <v>3</v>
      </c>
      <c r="I79" s="19">
        <v>75</v>
      </c>
      <c r="J79" s="84">
        <f t="shared" si="3"/>
        <v>1.08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>
        <v>3</v>
      </c>
      <c r="E80" s="21">
        <v>3</v>
      </c>
      <c r="F80" s="21">
        <v>0</v>
      </c>
      <c r="G80" s="21">
        <f t="shared" si="2"/>
        <v>6</v>
      </c>
      <c r="H80" s="19">
        <v>3</v>
      </c>
      <c r="I80" s="19">
        <v>4</v>
      </c>
      <c r="J80" s="84">
        <f t="shared" si="3"/>
        <v>1.5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>
        <v>11</v>
      </c>
      <c r="E81" s="21">
        <v>74</v>
      </c>
      <c r="F81" s="21">
        <v>0</v>
      </c>
      <c r="G81" s="21">
        <f t="shared" si="2"/>
        <v>85</v>
      </c>
      <c r="H81" s="19">
        <v>0</v>
      </c>
      <c r="I81" s="19">
        <v>78</v>
      </c>
      <c r="J81" s="84">
        <f t="shared" si="3"/>
        <v>1.0897435897435896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>
        <v>0</v>
      </c>
      <c r="E82" s="21">
        <v>15</v>
      </c>
      <c r="F82" s="21">
        <v>0</v>
      </c>
      <c r="G82" s="21">
        <f t="shared" si="2"/>
        <v>15</v>
      </c>
      <c r="H82" s="19">
        <v>0</v>
      </c>
      <c r="I82" s="19">
        <v>6</v>
      </c>
      <c r="J82" s="84">
        <f t="shared" si="3"/>
        <v>2.5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>
        <v>7</v>
      </c>
      <c r="E83" s="21">
        <v>40</v>
      </c>
      <c r="F83" s="21">
        <v>1</v>
      </c>
      <c r="G83" s="21">
        <f t="shared" si="2"/>
        <v>48</v>
      </c>
      <c r="H83" s="19">
        <v>7</v>
      </c>
      <c r="I83" s="19">
        <v>26</v>
      </c>
      <c r="J83" s="84">
        <f t="shared" si="3"/>
        <v>1.8461538461538463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>
        <v>29</v>
      </c>
      <c r="E84" s="21">
        <v>386</v>
      </c>
      <c r="F84" s="21">
        <v>0</v>
      </c>
      <c r="G84" s="21">
        <f t="shared" si="2"/>
        <v>415</v>
      </c>
      <c r="H84" s="19">
        <v>25</v>
      </c>
      <c r="I84" s="19">
        <v>100</v>
      </c>
      <c r="J84" s="84">
        <f t="shared" si="3"/>
        <v>4.1500000000000004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>
        <v>14</v>
      </c>
      <c r="E85" s="21">
        <v>79</v>
      </c>
      <c r="F85" s="21">
        <v>6</v>
      </c>
      <c r="G85" s="21">
        <f t="shared" si="2"/>
        <v>99</v>
      </c>
      <c r="H85" s="19">
        <v>10</v>
      </c>
      <c r="I85" s="19">
        <v>53</v>
      </c>
      <c r="J85" s="84">
        <f t="shared" si="3"/>
        <v>1.8679245283018868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12</v>
      </c>
      <c r="E86" s="21">
        <v>190</v>
      </c>
      <c r="F86" s="21">
        <v>0</v>
      </c>
      <c r="G86" s="21">
        <f t="shared" si="2"/>
        <v>202</v>
      </c>
      <c r="H86" s="19">
        <v>11</v>
      </c>
      <c r="I86" s="19">
        <v>127</v>
      </c>
      <c r="J86" s="84">
        <f t="shared" si="3"/>
        <v>1.5905511811023623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>
        <v>5</v>
      </c>
      <c r="E87" s="21">
        <v>74</v>
      </c>
      <c r="F87" s="21">
        <v>0</v>
      </c>
      <c r="G87" s="21">
        <f t="shared" si="2"/>
        <v>79</v>
      </c>
      <c r="H87" s="19">
        <v>4</v>
      </c>
      <c r="I87" s="19">
        <v>66</v>
      </c>
      <c r="J87" s="84">
        <f t="shared" si="3"/>
        <v>1.196969696969697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>
        <v>21</v>
      </c>
      <c r="E88" s="21">
        <v>185</v>
      </c>
      <c r="F88" s="21">
        <v>0</v>
      </c>
      <c r="G88" s="21">
        <f t="shared" si="2"/>
        <v>206</v>
      </c>
      <c r="H88" s="19">
        <v>10</v>
      </c>
      <c r="I88" s="19">
        <v>221</v>
      </c>
      <c r="J88" s="84">
        <f t="shared" si="3"/>
        <v>0.9321266968325792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>
        <v>1</v>
      </c>
      <c r="E89" s="21">
        <v>40</v>
      </c>
      <c r="F89" s="21">
        <v>0</v>
      </c>
      <c r="G89" s="21">
        <f t="shared" si="2"/>
        <v>41</v>
      </c>
      <c r="H89" s="19">
        <v>1</v>
      </c>
      <c r="I89" s="19">
        <v>38</v>
      </c>
      <c r="J89" s="84">
        <f t="shared" si="3"/>
        <v>1.0789473684210527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>
        <v>0</v>
      </c>
      <c r="E90" s="21">
        <v>3</v>
      </c>
      <c r="F90" s="21">
        <v>0</v>
      </c>
      <c r="G90" s="21">
        <f t="shared" si="2"/>
        <v>3</v>
      </c>
      <c r="H90" s="19">
        <v>0</v>
      </c>
      <c r="I90" s="19">
        <v>3</v>
      </c>
      <c r="J90" s="84">
        <f t="shared" si="3"/>
        <v>1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>
        <v>0</v>
      </c>
      <c r="E91" s="21">
        <v>6</v>
      </c>
      <c r="F91" s="21">
        <v>0</v>
      </c>
      <c r="G91" s="21">
        <f t="shared" si="2"/>
        <v>6</v>
      </c>
      <c r="H91" s="19">
        <v>0</v>
      </c>
      <c r="I91" s="19">
        <v>6</v>
      </c>
      <c r="J91" s="84">
        <f t="shared" si="3"/>
        <v>1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>
        <v>8</v>
      </c>
      <c r="E92" s="21">
        <v>145</v>
      </c>
      <c r="F92" s="21">
        <v>0</v>
      </c>
      <c r="G92" s="21">
        <f t="shared" si="2"/>
        <v>153</v>
      </c>
      <c r="H92" s="19">
        <v>6</v>
      </c>
      <c r="I92" s="19">
        <v>136</v>
      </c>
      <c r="J92" s="84">
        <f t="shared" si="3"/>
        <v>1.125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>
        <v>0</v>
      </c>
      <c r="E93" s="21">
        <v>22</v>
      </c>
      <c r="F93" s="21">
        <v>0</v>
      </c>
      <c r="G93" s="21">
        <f t="shared" si="2"/>
        <v>22</v>
      </c>
      <c r="H93" s="19">
        <v>0</v>
      </c>
      <c r="I93" s="19">
        <v>24</v>
      </c>
      <c r="J93" s="84">
        <f t="shared" si="3"/>
        <v>0.91666666666666663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>
        <v>3</v>
      </c>
      <c r="E94" s="21">
        <v>80</v>
      </c>
      <c r="F94" s="21">
        <v>0</v>
      </c>
      <c r="G94" s="21">
        <f t="shared" si="2"/>
        <v>83</v>
      </c>
      <c r="H94" s="19">
        <v>1</v>
      </c>
      <c r="I94" s="19">
        <v>83</v>
      </c>
      <c r="J94" s="84">
        <f t="shared" si="3"/>
        <v>1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>
        <v>6</v>
      </c>
      <c r="E95" s="21">
        <v>83</v>
      </c>
      <c r="F95" s="21">
        <v>0</v>
      </c>
      <c r="G95" s="21">
        <f t="shared" si="2"/>
        <v>89</v>
      </c>
      <c r="H95" s="19">
        <v>0</v>
      </c>
      <c r="I95" s="19">
        <v>107</v>
      </c>
      <c r="J95" s="84">
        <f t="shared" si="3"/>
        <v>0.83177570093457942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>
        <v>81</v>
      </c>
      <c r="E96" s="21">
        <v>103</v>
      </c>
      <c r="F96" s="21">
        <v>0</v>
      </c>
      <c r="G96" s="21">
        <f t="shared" si="2"/>
        <v>184</v>
      </c>
      <c r="H96" s="19">
        <v>8</v>
      </c>
      <c r="I96" s="19">
        <v>104</v>
      </c>
      <c r="J96" s="84">
        <f t="shared" si="3"/>
        <v>1.7692307692307692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>
        <v>12</v>
      </c>
      <c r="E97" s="21">
        <v>110</v>
      </c>
      <c r="F97" s="21">
        <v>0</v>
      </c>
      <c r="G97" s="21">
        <f t="shared" si="2"/>
        <v>122</v>
      </c>
      <c r="H97" s="19">
        <v>2</v>
      </c>
      <c r="I97" s="19">
        <v>112</v>
      </c>
      <c r="J97" s="84">
        <f t="shared" si="3"/>
        <v>1.0892857142857142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>
        <v>4</v>
      </c>
      <c r="E98" s="21">
        <v>44</v>
      </c>
      <c r="F98" s="21">
        <v>0</v>
      </c>
      <c r="G98" s="21">
        <f t="shared" si="2"/>
        <v>48</v>
      </c>
      <c r="H98" s="19">
        <v>0</v>
      </c>
      <c r="I98" s="19">
        <v>32</v>
      </c>
      <c r="J98" s="84">
        <f t="shared" si="3"/>
        <v>1.5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>
        <v>11</v>
      </c>
      <c r="E99" s="21">
        <v>151</v>
      </c>
      <c r="F99" s="21">
        <v>0</v>
      </c>
      <c r="G99" s="21">
        <f t="shared" si="2"/>
        <v>162</v>
      </c>
      <c r="H99" s="19">
        <v>2</v>
      </c>
      <c r="I99" s="19">
        <v>156</v>
      </c>
      <c r="J99" s="84">
        <f t="shared" si="3"/>
        <v>1.0384615384615385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>
        <v>14</v>
      </c>
      <c r="E100" s="21">
        <v>358</v>
      </c>
      <c r="F100" s="21">
        <v>0</v>
      </c>
      <c r="G100" s="21">
        <f t="shared" si="2"/>
        <v>372</v>
      </c>
      <c r="H100" s="19">
        <v>13</v>
      </c>
      <c r="I100" s="19">
        <v>335</v>
      </c>
      <c r="J100" s="84">
        <f t="shared" si="3"/>
        <v>1.1104477611940298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>
        <v>4</v>
      </c>
      <c r="E101" s="21">
        <v>18</v>
      </c>
      <c r="F101" s="21">
        <v>0</v>
      </c>
      <c r="G101" s="21">
        <f t="shared" si="2"/>
        <v>22</v>
      </c>
      <c r="H101" s="19">
        <v>4</v>
      </c>
      <c r="I101" s="19">
        <v>18</v>
      </c>
      <c r="J101" s="84">
        <f t="shared" si="3"/>
        <v>1.2222222222222223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>
        <v>27</v>
      </c>
      <c r="E102" s="21">
        <v>349</v>
      </c>
      <c r="F102" s="21">
        <v>0</v>
      </c>
      <c r="G102" s="21">
        <f t="shared" si="2"/>
        <v>376</v>
      </c>
      <c r="H102" s="19">
        <v>18</v>
      </c>
      <c r="I102" s="19">
        <v>381</v>
      </c>
      <c r="J102" s="84">
        <f t="shared" si="3"/>
        <v>0.98687664041994749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>
        <v>8</v>
      </c>
      <c r="E103" s="21">
        <v>78</v>
      </c>
      <c r="F103" s="21">
        <v>0</v>
      </c>
      <c r="G103" s="21">
        <f t="shared" si="2"/>
        <v>86</v>
      </c>
      <c r="H103" s="19">
        <v>8</v>
      </c>
      <c r="I103" s="19">
        <v>84</v>
      </c>
      <c r="J103" s="84">
        <f t="shared" si="3"/>
        <v>1.0238095238095237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>
        <v>10</v>
      </c>
      <c r="E104" s="21">
        <v>128</v>
      </c>
      <c r="F104" s="21">
        <v>0</v>
      </c>
      <c r="G104" s="21">
        <f t="shared" si="2"/>
        <v>138</v>
      </c>
      <c r="H104" s="19">
        <v>9</v>
      </c>
      <c r="I104" s="19">
        <v>124</v>
      </c>
      <c r="J104" s="84">
        <f t="shared" si="3"/>
        <v>1.1129032258064515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>
        <v>9</v>
      </c>
      <c r="E105" s="21">
        <v>98</v>
      </c>
      <c r="F105" s="21">
        <v>0</v>
      </c>
      <c r="G105" s="21">
        <f t="shared" si="2"/>
        <v>107</v>
      </c>
      <c r="H105" s="19">
        <v>6</v>
      </c>
      <c r="I105" s="19">
        <v>115</v>
      </c>
      <c r="J105" s="84">
        <f t="shared" si="3"/>
        <v>0.93043478260869561</v>
      </c>
    </row>
    <row r="106" spans="1:10" x14ac:dyDescent="0.2">
      <c r="A106" s="17" t="s">
        <v>275</v>
      </c>
      <c r="B106" s="18" t="s">
        <v>261</v>
      </c>
      <c r="C106" s="19" t="s">
        <v>276</v>
      </c>
      <c r="D106" s="16">
        <v>25</v>
      </c>
      <c r="E106" s="21">
        <v>455</v>
      </c>
      <c r="F106" s="21">
        <v>0</v>
      </c>
      <c r="G106" s="21">
        <f t="shared" si="2"/>
        <v>480</v>
      </c>
      <c r="H106" s="19">
        <v>13</v>
      </c>
      <c r="I106" s="19">
        <v>469</v>
      </c>
      <c r="J106" s="84">
        <f t="shared" si="3"/>
        <v>1.023454157782516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>
        <v>24</v>
      </c>
      <c r="E107" s="21">
        <v>359</v>
      </c>
      <c r="F107" s="21">
        <v>0</v>
      </c>
      <c r="G107" s="21">
        <f t="shared" si="2"/>
        <v>383</v>
      </c>
      <c r="H107" s="19">
        <v>17</v>
      </c>
      <c r="I107" s="19">
        <v>384</v>
      </c>
      <c r="J107" s="84">
        <f t="shared" si="3"/>
        <v>0.99739583333333337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>
        <v>3</v>
      </c>
      <c r="E108" s="21">
        <v>18</v>
      </c>
      <c r="F108" s="21">
        <v>0</v>
      </c>
      <c r="G108" s="21">
        <f t="shared" si="2"/>
        <v>21</v>
      </c>
      <c r="H108" s="19">
        <v>1</v>
      </c>
      <c r="I108" s="19">
        <v>24</v>
      </c>
      <c r="J108" s="84">
        <f t="shared" si="3"/>
        <v>0.875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>
        <v>5</v>
      </c>
      <c r="E109" s="21">
        <v>70</v>
      </c>
      <c r="F109" s="21">
        <v>0</v>
      </c>
      <c r="G109" s="21">
        <f t="shared" si="2"/>
        <v>75</v>
      </c>
      <c r="H109" s="19">
        <v>4</v>
      </c>
      <c r="I109" s="19">
        <v>77</v>
      </c>
      <c r="J109" s="84">
        <f t="shared" si="3"/>
        <v>0.97402597402597402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>
        <v>8</v>
      </c>
      <c r="E110" s="21">
        <v>61</v>
      </c>
      <c r="F110" s="21">
        <v>0</v>
      </c>
      <c r="G110" s="21">
        <f t="shared" si="2"/>
        <v>69</v>
      </c>
      <c r="H110" s="19">
        <v>7</v>
      </c>
      <c r="I110" s="19">
        <v>77</v>
      </c>
      <c r="J110" s="84">
        <f t="shared" si="3"/>
        <v>0.89610389610389607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>
        <v>4</v>
      </c>
      <c r="E111" s="21">
        <v>45</v>
      </c>
      <c r="F111" s="21">
        <v>3</v>
      </c>
      <c r="G111" s="21">
        <f t="shared" si="2"/>
        <v>52</v>
      </c>
      <c r="H111" s="19">
        <v>2</v>
      </c>
      <c r="I111" s="19">
        <v>50</v>
      </c>
      <c r="J111" s="84">
        <f t="shared" si="3"/>
        <v>1.04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>
        <v>2</v>
      </c>
      <c r="E112" s="21">
        <v>59</v>
      </c>
      <c r="F112" s="21">
        <v>0</v>
      </c>
      <c r="G112" s="21">
        <f t="shared" si="2"/>
        <v>61</v>
      </c>
      <c r="H112" s="19">
        <v>2</v>
      </c>
      <c r="I112" s="19">
        <v>61</v>
      </c>
      <c r="J112" s="84">
        <f t="shared" si="3"/>
        <v>1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>
        <v>16</v>
      </c>
      <c r="E113" s="21">
        <v>115</v>
      </c>
      <c r="F113" s="21">
        <v>0</v>
      </c>
      <c r="G113" s="21">
        <f t="shared" si="2"/>
        <v>131</v>
      </c>
      <c r="H113" s="19">
        <v>9</v>
      </c>
      <c r="I113" s="19">
        <v>132</v>
      </c>
      <c r="J113" s="84">
        <f t="shared" si="3"/>
        <v>0.99242424242424243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>
        <v>0</v>
      </c>
      <c r="E114" s="21">
        <v>8</v>
      </c>
      <c r="F114" s="21">
        <v>0</v>
      </c>
      <c r="G114" s="21">
        <f t="shared" si="2"/>
        <v>8</v>
      </c>
      <c r="H114" s="19">
        <v>0</v>
      </c>
      <c r="I114" s="19">
        <v>8</v>
      </c>
      <c r="J114" s="84">
        <f t="shared" si="3"/>
        <v>1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>
        <v>3</v>
      </c>
      <c r="E115" s="21">
        <v>29</v>
      </c>
      <c r="F115" s="21">
        <v>0</v>
      </c>
      <c r="G115" s="21">
        <f t="shared" si="2"/>
        <v>32</v>
      </c>
      <c r="H115" s="19">
        <v>1</v>
      </c>
      <c r="I115" s="19">
        <v>30</v>
      </c>
      <c r="J115" s="84">
        <f>G115/I115</f>
        <v>1.0666666666666667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>
        <v>7</v>
      </c>
      <c r="E116" s="26">
        <v>54</v>
      </c>
      <c r="F116" s="26">
        <v>0</v>
      </c>
      <c r="G116" s="26">
        <f t="shared" si="2"/>
        <v>61</v>
      </c>
      <c r="H116" s="27">
        <v>3</v>
      </c>
      <c r="I116" s="27">
        <v>53</v>
      </c>
      <c r="J116" s="85">
        <f>G116/I116</f>
        <v>1.1509433962264151</v>
      </c>
      <c r="N116" s="16" t="s">
        <v>503</v>
      </c>
    </row>
    <row r="117" spans="1:14" ht="13.5" thickTop="1" x14ac:dyDescent="0.2">
      <c r="A117" s="29" t="s">
        <v>300</v>
      </c>
      <c r="B117" s="21"/>
      <c r="C117" s="19"/>
      <c r="D117" s="20">
        <f t="shared" ref="D117:I117" si="4">SUM(D3:D116)</f>
        <v>1046</v>
      </c>
      <c r="E117" s="21">
        <f t="shared" si="4"/>
        <v>13045</v>
      </c>
      <c r="F117" s="21">
        <f t="shared" si="4"/>
        <v>34</v>
      </c>
      <c r="G117" s="21">
        <f t="shared" si="4"/>
        <v>14125</v>
      </c>
      <c r="H117" s="90">
        <f t="shared" si="4"/>
        <v>682</v>
      </c>
      <c r="I117" s="90">
        <f t="shared" si="4"/>
        <v>11634</v>
      </c>
      <c r="J117" s="88">
        <f>G117/I117</f>
        <v>1.2141138043665118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zoomScaleNormal="100" workbookViewId="0">
      <pane xSplit="1" ySplit="2" topLeftCell="B57" activePane="bottomRight" state="frozen"/>
      <selection activeCell="D3" sqref="D3"/>
      <selection pane="topRight" activeCell="D3" sqref="D3"/>
      <selection pane="bottomLeft" activeCell="D3" sqref="D3"/>
      <selection pane="bottomRight" activeCell="O67" sqref="O67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3" s="6" customFormat="1" x14ac:dyDescent="0.2">
      <c r="A1" s="2"/>
      <c r="B1" s="95">
        <v>42811</v>
      </c>
      <c r="C1" s="96"/>
      <c r="D1" s="96"/>
      <c r="E1" s="96"/>
      <c r="F1" s="96"/>
      <c r="G1" s="97"/>
      <c r="H1" s="4"/>
      <c r="I1" s="5"/>
    </row>
    <row r="2" spans="1:13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303</v>
      </c>
      <c r="F2" s="12" t="s">
        <v>304</v>
      </c>
      <c r="G2" s="13" t="s">
        <v>6</v>
      </c>
      <c r="H2" s="14" t="s">
        <v>7</v>
      </c>
      <c r="I2" s="15"/>
    </row>
    <row r="3" spans="1:13" x14ac:dyDescent="0.2">
      <c r="A3" s="18" t="s">
        <v>9</v>
      </c>
      <c r="B3" s="20">
        <v>6</v>
      </c>
      <c r="C3" s="21">
        <v>67</v>
      </c>
      <c r="D3" s="21">
        <v>0</v>
      </c>
      <c r="E3" s="21">
        <f>B3+C3+D3</f>
        <v>73</v>
      </c>
      <c r="F3" s="19">
        <v>6</v>
      </c>
      <c r="G3" s="19">
        <v>42</v>
      </c>
      <c r="H3" s="84">
        <f>E3/G3</f>
        <v>1.7380952380952381</v>
      </c>
    </row>
    <row r="4" spans="1:13" x14ac:dyDescent="0.2">
      <c r="A4" s="18" t="s">
        <v>12</v>
      </c>
      <c r="B4" s="20">
        <v>1</v>
      </c>
      <c r="C4" s="21">
        <v>10</v>
      </c>
      <c r="D4" s="21">
        <v>0</v>
      </c>
      <c r="E4" s="21">
        <f t="shared" ref="E4:E55" si="0">B4+C4+D4</f>
        <v>11</v>
      </c>
      <c r="F4" s="19">
        <v>1</v>
      </c>
      <c r="G4" s="19">
        <v>7</v>
      </c>
      <c r="H4" s="84">
        <f>E4/G4</f>
        <v>1.5714285714285714</v>
      </c>
    </row>
    <row r="5" spans="1:13" x14ac:dyDescent="0.2">
      <c r="A5" s="18" t="s">
        <v>15</v>
      </c>
      <c r="B5" s="20">
        <v>1</v>
      </c>
      <c r="C5" s="21">
        <v>36</v>
      </c>
      <c r="D5" s="21">
        <v>0</v>
      </c>
      <c r="E5" s="21">
        <f t="shared" si="0"/>
        <v>37</v>
      </c>
      <c r="F5" s="19">
        <v>0</v>
      </c>
      <c r="G5" s="19">
        <v>31</v>
      </c>
      <c r="H5" s="84">
        <f t="shared" ref="H5:H55" si="1">E5/G5</f>
        <v>1.1935483870967742</v>
      </c>
    </row>
    <row r="6" spans="1:13" x14ac:dyDescent="0.2">
      <c r="A6" s="18" t="s">
        <v>17</v>
      </c>
      <c r="B6" s="20">
        <v>0</v>
      </c>
      <c r="C6" s="21">
        <v>13</v>
      </c>
      <c r="D6" s="21">
        <v>0</v>
      </c>
      <c r="E6" s="21">
        <f t="shared" si="0"/>
        <v>13</v>
      </c>
      <c r="F6" s="19">
        <v>0</v>
      </c>
      <c r="G6" s="19">
        <v>12</v>
      </c>
      <c r="H6" s="84">
        <f t="shared" si="1"/>
        <v>1.0833333333333333</v>
      </c>
    </row>
    <row r="7" spans="1:13" x14ac:dyDescent="0.2">
      <c r="A7" s="18" t="s">
        <v>19</v>
      </c>
      <c r="B7" s="20">
        <v>14</v>
      </c>
      <c r="C7" s="21">
        <v>164</v>
      </c>
      <c r="D7" s="21">
        <v>0</v>
      </c>
      <c r="E7" s="21">
        <v>178</v>
      </c>
      <c r="F7" s="19">
        <v>13</v>
      </c>
      <c r="G7" s="19">
        <v>134</v>
      </c>
      <c r="H7" s="84">
        <v>1.3283582089552239</v>
      </c>
    </row>
    <row r="8" spans="1:13" x14ac:dyDescent="0.2">
      <c r="A8" s="18" t="s">
        <v>24</v>
      </c>
      <c r="B8" s="20">
        <v>3</v>
      </c>
      <c r="C8" s="21">
        <v>82</v>
      </c>
      <c r="D8" s="21">
        <v>10</v>
      </c>
      <c r="E8" s="21">
        <f t="shared" si="0"/>
        <v>95</v>
      </c>
      <c r="F8" s="19">
        <v>3</v>
      </c>
      <c r="G8" s="19">
        <v>53</v>
      </c>
      <c r="H8" s="84">
        <f t="shared" si="1"/>
        <v>1.7924528301886793</v>
      </c>
    </row>
    <row r="9" spans="1:13" x14ac:dyDescent="0.2">
      <c r="A9" s="18" t="s">
        <v>27</v>
      </c>
      <c r="B9" s="20">
        <v>16</v>
      </c>
      <c r="C9" s="21">
        <v>84</v>
      </c>
      <c r="D9" s="21">
        <v>0</v>
      </c>
      <c r="E9" s="21">
        <f t="shared" si="0"/>
        <v>100</v>
      </c>
      <c r="F9" s="19">
        <v>9</v>
      </c>
      <c r="G9" s="19">
        <v>155</v>
      </c>
      <c r="H9" s="84">
        <f t="shared" si="1"/>
        <v>0.64516129032258063</v>
      </c>
    </row>
    <row r="10" spans="1:13" x14ac:dyDescent="0.2">
      <c r="A10" s="18" t="s">
        <v>30</v>
      </c>
      <c r="B10" s="20">
        <v>7</v>
      </c>
      <c r="C10" s="21">
        <v>32</v>
      </c>
      <c r="D10" s="21">
        <v>0</v>
      </c>
      <c r="E10" s="21">
        <f t="shared" si="0"/>
        <v>39</v>
      </c>
      <c r="F10" s="19">
        <v>3</v>
      </c>
      <c r="G10" s="19">
        <v>35</v>
      </c>
      <c r="H10" s="84">
        <f t="shared" si="1"/>
        <v>1.1142857142857143</v>
      </c>
    </row>
    <row r="11" spans="1:13" x14ac:dyDescent="0.2">
      <c r="A11" s="18" t="s">
        <v>33</v>
      </c>
      <c r="B11" s="20">
        <v>51</v>
      </c>
      <c r="C11" s="21">
        <v>502</v>
      </c>
      <c r="D11" s="21">
        <v>0</v>
      </c>
      <c r="E11" s="21">
        <v>553</v>
      </c>
      <c r="F11" s="19">
        <v>39</v>
      </c>
      <c r="G11" s="19">
        <v>275</v>
      </c>
      <c r="H11" s="84">
        <v>2.0109090909090908</v>
      </c>
    </row>
    <row r="12" spans="1:13" x14ac:dyDescent="0.2">
      <c r="A12" s="18" t="s">
        <v>38</v>
      </c>
      <c r="B12" s="20">
        <v>15</v>
      </c>
      <c r="C12" s="21">
        <v>156</v>
      </c>
      <c r="D12" s="21">
        <v>0</v>
      </c>
      <c r="E12" s="21">
        <v>171</v>
      </c>
      <c r="F12" s="19">
        <v>14</v>
      </c>
      <c r="G12" s="19">
        <v>107</v>
      </c>
      <c r="H12" s="84">
        <v>1.5981308411214954</v>
      </c>
    </row>
    <row r="13" spans="1:13" x14ac:dyDescent="0.2">
      <c r="A13" s="18" t="s">
        <v>43</v>
      </c>
      <c r="B13" s="20">
        <v>7</v>
      </c>
      <c r="C13" s="21">
        <v>54</v>
      </c>
      <c r="D13" s="21">
        <v>0</v>
      </c>
      <c r="E13" s="21">
        <f t="shared" si="0"/>
        <v>61</v>
      </c>
      <c r="F13" s="19">
        <v>3</v>
      </c>
      <c r="G13" s="19">
        <v>53</v>
      </c>
      <c r="H13" s="84">
        <f t="shared" si="1"/>
        <v>1.1509433962264151</v>
      </c>
    </row>
    <row r="14" spans="1:13" s="22" customFormat="1" x14ac:dyDescent="0.2">
      <c r="A14" s="18" t="s">
        <v>46</v>
      </c>
      <c r="B14" s="20">
        <v>5</v>
      </c>
      <c r="C14" s="21">
        <v>84</v>
      </c>
      <c r="D14" s="21">
        <v>0</v>
      </c>
      <c r="E14" s="21">
        <f t="shared" si="0"/>
        <v>89</v>
      </c>
      <c r="F14" s="19">
        <v>3</v>
      </c>
      <c r="G14" s="19">
        <v>49</v>
      </c>
      <c r="H14" s="84">
        <f t="shared" si="1"/>
        <v>1.8163265306122449</v>
      </c>
      <c r="J14" s="16"/>
      <c r="K14" s="16"/>
      <c r="L14" s="16"/>
      <c r="M14" s="16"/>
    </row>
    <row r="15" spans="1:13" s="22" customFormat="1" x14ac:dyDescent="0.2">
      <c r="A15" s="18" t="s">
        <v>49</v>
      </c>
      <c r="B15" s="20">
        <v>0</v>
      </c>
      <c r="C15" s="21">
        <v>7</v>
      </c>
      <c r="D15" s="21">
        <v>0</v>
      </c>
      <c r="E15" s="21">
        <f t="shared" si="0"/>
        <v>7</v>
      </c>
      <c r="F15" s="19">
        <v>0</v>
      </c>
      <c r="G15" s="19">
        <v>7</v>
      </c>
      <c r="H15" s="84">
        <f t="shared" si="1"/>
        <v>1</v>
      </c>
      <c r="J15" s="16"/>
      <c r="K15" s="16"/>
      <c r="L15" s="16"/>
      <c r="M15" s="16"/>
    </row>
    <row r="16" spans="1:13" s="22" customFormat="1" x14ac:dyDescent="0.2">
      <c r="A16" s="18" t="s">
        <v>52</v>
      </c>
      <c r="B16" s="20">
        <v>28</v>
      </c>
      <c r="C16" s="21">
        <v>577</v>
      </c>
      <c r="D16" s="21">
        <v>4</v>
      </c>
      <c r="E16" s="21">
        <v>609</v>
      </c>
      <c r="F16" s="19">
        <v>10</v>
      </c>
      <c r="G16" s="19">
        <v>600</v>
      </c>
      <c r="H16" s="84">
        <v>1.0149999999999999</v>
      </c>
      <c r="J16" s="16"/>
      <c r="K16" s="16"/>
      <c r="L16" s="16"/>
      <c r="M16" s="16"/>
    </row>
    <row r="17" spans="1:13" s="22" customFormat="1" x14ac:dyDescent="0.2">
      <c r="A17" s="18" t="s">
        <v>57</v>
      </c>
      <c r="B17" s="20">
        <v>1</v>
      </c>
      <c r="C17" s="21">
        <v>13</v>
      </c>
      <c r="D17" s="21">
        <v>0</v>
      </c>
      <c r="E17" s="21">
        <f t="shared" si="0"/>
        <v>14</v>
      </c>
      <c r="F17" s="19">
        <v>14</v>
      </c>
      <c r="G17" s="19">
        <v>15</v>
      </c>
      <c r="H17" s="84">
        <f t="shared" si="1"/>
        <v>0.93333333333333335</v>
      </c>
      <c r="J17" s="16"/>
      <c r="K17" s="16"/>
      <c r="L17" s="16"/>
      <c r="M17" s="16"/>
    </row>
    <row r="18" spans="1:13" s="22" customFormat="1" x14ac:dyDescent="0.2">
      <c r="A18" s="18" t="s">
        <v>60</v>
      </c>
      <c r="B18" s="20">
        <v>47</v>
      </c>
      <c r="C18" s="21">
        <v>782</v>
      </c>
      <c r="D18" s="21">
        <v>2</v>
      </c>
      <c r="E18" s="21">
        <f t="shared" si="0"/>
        <v>831</v>
      </c>
      <c r="F18" s="19">
        <v>42</v>
      </c>
      <c r="G18" s="19">
        <v>466</v>
      </c>
      <c r="H18" s="84">
        <f t="shared" si="1"/>
        <v>1.7832618025751072</v>
      </c>
      <c r="J18" s="16"/>
      <c r="K18" s="16"/>
      <c r="L18" s="16"/>
      <c r="M18" s="16"/>
    </row>
    <row r="19" spans="1:13" s="22" customFormat="1" x14ac:dyDescent="0.2">
      <c r="A19" s="18" t="s">
        <v>63</v>
      </c>
      <c r="B19" s="20">
        <v>2</v>
      </c>
      <c r="C19" s="21">
        <v>24</v>
      </c>
      <c r="D19" s="21">
        <v>0</v>
      </c>
      <c r="E19" s="21">
        <f t="shared" si="0"/>
        <v>26</v>
      </c>
      <c r="F19" s="19">
        <v>0</v>
      </c>
      <c r="G19" s="19">
        <v>25</v>
      </c>
      <c r="H19" s="84">
        <f t="shared" si="1"/>
        <v>1.04</v>
      </c>
      <c r="J19" s="16"/>
      <c r="K19" s="16"/>
      <c r="L19" s="16"/>
      <c r="M19" s="16"/>
    </row>
    <row r="20" spans="1:13" s="22" customFormat="1" x14ac:dyDescent="0.2">
      <c r="A20" s="18" t="s">
        <v>66</v>
      </c>
      <c r="B20" s="20">
        <v>3</v>
      </c>
      <c r="C20" s="21">
        <v>51</v>
      </c>
      <c r="D20" s="21">
        <v>0</v>
      </c>
      <c r="E20" s="21">
        <f t="shared" si="0"/>
        <v>54</v>
      </c>
      <c r="F20" s="19">
        <v>4</v>
      </c>
      <c r="G20" s="19">
        <v>47</v>
      </c>
      <c r="H20" s="84">
        <f t="shared" si="1"/>
        <v>1.1489361702127661</v>
      </c>
      <c r="J20" s="16"/>
      <c r="K20" s="16"/>
      <c r="L20" s="16"/>
      <c r="M20" s="16"/>
    </row>
    <row r="21" spans="1:13" s="22" customFormat="1" x14ac:dyDescent="0.2">
      <c r="A21" s="18" t="s">
        <v>69</v>
      </c>
      <c r="B21" s="20">
        <v>23</v>
      </c>
      <c r="C21" s="21">
        <v>235</v>
      </c>
      <c r="D21" s="21">
        <v>0</v>
      </c>
      <c r="E21" s="21">
        <v>258</v>
      </c>
      <c r="F21" s="19">
        <v>9</v>
      </c>
      <c r="G21" s="19">
        <v>228</v>
      </c>
      <c r="H21" s="84">
        <v>1.131578947368421</v>
      </c>
      <c r="J21" s="16"/>
      <c r="K21" s="16"/>
      <c r="L21" s="16"/>
      <c r="M21" s="16"/>
    </row>
    <row r="22" spans="1:13" s="22" customFormat="1" x14ac:dyDescent="0.2">
      <c r="A22" s="18" t="s">
        <v>74</v>
      </c>
      <c r="B22" s="20">
        <v>22</v>
      </c>
      <c r="C22" s="21">
        <v>168</v>
      </c>
      <c r="D22" s="21">
        <v>0</v>
      </c>
      <c r="E22" s="21">
        <v>190</v>
      </c>
      <c r="F22" s="19">
        <v>12</v>
      </c>
      <c r="G22" s="19">
        <v>130</v>
      </c>
      <c r="H22" s="84">
        <v>1.4615384615384615</v>
      </c>
      <c r="J22" s="16"/>
      <c r="K22" s="16"/>
      <c r="L22" s="16"/>
      <c r="M22" s="16"/>
    </row>
    <row r="23" spans="1:13" s="22" customFormat="1" x14ac:dyDescent="0.2">
      <c r="A23" s="18" t="s">
        <v>79</v>
      </c>
      <c r="B23" s="20">
        <v>6</v>
      </c>
      <c r="C23" s="21">
        <v>71</v>
      </c>
      <c r="D23" s="21">
        <v>0</v>
      </c>
      <c r="E23" s="21">
        <f t="shared" si="0"/>
        <v>77</v>
      </c>
      <c r="F23" s="19">
        <v>6</v>
      </c>
      <c r="G23" s="19">
        <v>68</v>
      </c>
      <c r="H23" s="84">
        <f t="shared" si="1"/>
        <v>1.1323529411764706</v>
      </c>
      <c r="J23" s="16"/>
      <c r="K23" s="16"/>
      <c r="L23" s="16"/>
      <c r="M23" s="16"/>
    </row>
    <row r="24" spans="1:13" s="22" customFormat="1" x14ac:dyDescent="0.2">
      <c r="A24" s="18" t="s">
        <v>82</v>
      </c>
      <c r="B24" s="20">
        <v>0</v>
      </c>
      <c r="C24" s="21">
        <v>3</v>
      </c>
      <c r="D24" s="21">
        <v>0</v>
      </c>
      <c r="E24" s="21">
        <f t="shared" si="0"/>
        <v>3</v>
      </c>
      <c r="F24" s="19">
        <v>0</v>
      </c>
      <c r="G24" s="19">
        <v>2</v>
      </c>
      <c r="H24" s="84">
        <f t="shared" si="1"/>
        <v>1.5</v>
      </c>
      <c r="J24" s="16"/>
      <c r="K24" s="16"/>
      <c r="L24" s="16"/>
      <c r="M24" s="16"/>
    </row>
    <row r="25" spans="1:13" s="22" customFormat="1" x14ac:dyDescent="0.2">
      <c r="A25" s="18" t="s">
        <v>85</v>
      </c>
      <c r="B25" s="20">
        <v>3</v>
      </c>
      <c r="C25" s="21">
        <v>8</v>
      </c>
      <c r="D25" s="21">
        <v>0</v>
      </c>
      <c r="E25" s="21">
        <f t="shared" si="0"/>
        <v>11</v>
      </c>
      <c r="F25" s="19">
        <v>3</v>
      </c>
      <c r="G25" s="19">
        <v>6</v>
      </c>
      <c r="H25" s="84">
        <f t="shared" si="1"/>
        <v>1.8333333333333333</v>
      </c>
      <c r="J25" s="16"/>
      <c r="K25" s="16"/>
      <c r="L25" s="16"/>
      <c r="M25" s="16"/>
    </row>
    <row r="26" spans="1:13" s="22" customFormat="1" x14ac:dyDescent="0.2">
      <c r="A26" s="18" t="s">
        <v>88</v>
      </c>
      <c r="B26" s="20">
        <v>15</v>
      </c>
      <c r="C26" s="21">
        <v>300</v>
      </c>
      <c r="D26" s="21">
        <v>0</v>
      </c>
      <c r="E26" s="21">
        <f t="shared" si="0"/>
        <v>315</v>
      </c>
      <c r="F26" s="19">
        <v>8</v>
      </c>
      <c r="G26" s="19">
        <v>231</v>
      </c>
      <c r="H26" s="84">
        <f t="shared" si="1"/>
        <v>1.3636363636363635</v>
      </c>
      <c r="J26" s="16"/>
      <c r="K26" s="16"/>
      <c r="L26" s="16"/>
      <c r="M26" s="16"/>
    </row>
    <row r="27" spans="1:13" x14ac:dyDescent="0.2">
      <c r="A27" s="18" t="s">
        <v>91</v>
      </c>
      <c r="B27" s="20">
        <v>3</v>
      </c>
      <c r="C27" s="21">
        <v>60</v>
      </c>
      <c r="D27" s="21">
        <v>0</v>
      </c>
      <c r="E27" s="21">
        <f t="shared" si="0"/>
        <v>63</v>
      </c>
      <c r="F27" s="19">
        <v>1</v>
      </c>
      <c r="G27" s="19">
        <v>66</v>
      </c>
      <c r="H27" s="84">
        <f t="shared" si="1"/>
        <v>0.95454545454545459</v>
      </c>
      <c r="M27" s="16" t="s">
        <v>509</v>
      </c>
    </row>
    <row r="28" spans="1:13" x14ac:dyDescent="0.2">
      <c r="A28" s="18" t="s">
        <v>94</v>
      </c>
      <c r="B28" s="20">
        <v>20</v>
      </c>
      <c r="C28" s="21">
        <v>153</v>
      </c>
      <c r="D28" s="21">
        <v>0</v>
      </c>
      <c r="E28" s="21">
        <f t="shared" si="0"/>
        <v>173</v>
      </c>
      <c r="F28" s="19">
        <v>20</v>
      </c>
      <c r="G28" s="19">
        <v>130</v>
      </c>
      <c r="H28" s="84">
        <f t="shared" si="1"/>
        <v>1.3307692307692307</v>
      </c>
    </row>
    <row r="29" spans="1:13" x14ac:dyDescent="0.2">
      <c r="A29" s="18" t="s">
        <v>97</v>
      </c>
      <c r="B29" s="20">
        <v>0</v>
      </c>
      <c r="C29" s="21">
        <v>13</v>
      </c>
      <c r="D29" s="21">
        <v>0</v>
      </c>
      <c r="E29" s="21">
        <f t="shared" si="0"/>
        <v>13</v>
      </c>
      <c r="F29" s="19">
        <v>0</v>
      </c>
      <c r="G29" s="19">
        <v>8</v>
      </c>
      <c r="H29" s="84">
        <f t="shared" si="1"/>
        <v>1.625</v>
      </c>
    </row>
    <row r="30" spans="1:13" x14ac:dyDescent="0.2">
      <c r="A30" s="18" t="s">
        <v>100</v>
      </c>
      <c r="B30" s="20">
        <v>7</v>
      </c>
      <c r="C30" s="21">
        <v>19</v>
      </c>
      <c r="D30" s="21">
        <v>0</v>
      </c>
      <c r="E30" s="21">
        <f t="shared" si="0"/>
        <v>26</v>
      </c>
      <c r="F30" s="19">
        <v>2</v>
      </c>
      <c r="G30" s="19">
        <v>24</v>
      </c>
      <c r="H30" s="84">
        <f t="shared" si="1"/>
        <v>1.0833333333333333</v>
      </c>
    </row>
    <row r="31" spans="1:13" x14ac:dyDescent="0.2">
      <c r="A31" s="18" t="s">
        <v>103</v>
      </c>
      <c r="B31" s="20">
        <v>0</v>
      </c>
      <c r="C31" s="21">
        <v>12</v>
      </c>
      <c r="D31" s="21">
        <v>0</v>
      </c>
      <c r="E31" s="21">
        <f t="shared" si="0"/>
        <v>12</v>
      </c>
      <c r="F31" s="19">
        <v>0</v>
      </c>
      <c r="G31" s="19">
        <v>12</v>
      </c>
      <c r="H31" s="84">
        <f t="shared" si="1"/>
        <v>1</v>
      </c>
    </row>
    <row r="32" spans="1:13" x14ac:dyDescent="0.2">
      <c r="A32" s="18" t="s">
        <v>105</v>
      </c>
      <c r="B32" s="20">
        <v>1</v>
      </c>
      <c r="C32" s="21">
        <v>22</v>
      </c>
      <c r="D32" s="21">
        <v>0</v>
      </c>
      <c r="E32" s="21">
        <f t="shared" si="0"/>
        <v>23</v>
      </c>
      <c r="F32" s="19">
        <v>1</v>
      </c>
      <c r="G32" s="19">
        <v>20</v>
      </c>
      <c r="H32" s="84">
        <f t="shared" si="1"/>
        <v>1.1499999999999999</v>
      </c>
    </row>
    <row r="33" spans="1:13" x14ac:dyDescent="0.2">
      <c r="A33" s="18" t="s">
        <v>109</v>
      </c>
      <c r="B33" s="20">
        <v>2</v>
      </c>
      <c r="C33" s="21">
        <v>45</v>
      </c>
      <c r="D33" s="21">
        <v>0</v>
      </c>
      <c r="E33" s="21">
        <f t="shared" si="0"/>
        <v>47</v>
      </c>
      <c r="F33" s="19">
        <v>2</v>
      </c>
      <c r="G33" s="19">
        <v>27</v>
      </c>
      <c r="H33" s="84">
        <f t="shared" si="1"/>
        <v>1.7407407407407407</v>
      </c>
    </row>
    <row r="34" spans="1:13" x14ac:dyDescent="0.2">
      <c r="A34" s="18" t="s">
        <v>112</v>
      </c>
      <c r="B34" s="20">
        <v>4</v>
      </c>
      <c r="C34" s="21">
        <v>26</v>
      </c>
      <c r="D34" s="21">
        <v>0</v>
      </c>
      <c r="E34" s="21">
        <f t="shared" si="0"/>
        <v>30</v>
      </c>
      <c r="F34" s="19">
        <v>3</v>
      </c>
      <c r="G34" s="19">
        <v>30</v>
      </c>
      <c r="H34" s="84">
        <f t="shared" si="1"/>
        <v>1</v>
      </c>
    </row>
    <row r="35" spans="1:13" x14ac:dyDescent="0.2">
      <c r="A35" s="18" t="s">
        <v>115</v>
      </c>
      <c r="B35" s="20">
        <v>6</v>
      </c>
      <c r="C35" s="21">
        <v>155</v>
      </c>
      <c r="D35" s="21">
        <v>0</v>
      </c>
      <c r="E35" s="21">
        <f t="shared" si="0"/>
        <v>161</v>
      </c>
      <c r="F35" s="19">
        <v>2</v>
      </c>
      <c r="G35" s="19">
        <v>140</v>
      </c>
      <c r="H35" s="84">
        <f t="shared" si="1"/>
        <v>1.1499999999999999</v>
      </c>
    </row>
    <row r="36" spans="1:13" x14ac:dyDescent="0.2">
      <c r="A36" s="18" t="s">
        <v>118</v>
      </c>
      <c r="B36" s="20">
        <v>2</v>
      </c>
      <c r="C36" s="21">
        <v>15</v>
      </c>
      <c r="D36" s="21">
        <v>0</v>
      </c>
      <c r="E36" s="21">
        <f t="shared" si="0"/>
        <v>17</v>
      </c>
      <c r="F36" s="19">
        <v>2</v>
      </c>
      <c r="G36" s="19">
        <v>14</v>
      </c>
      <c r="H36" s="84">
        <f t="shared" si="1"/>
        <v>1.2142857142857142</v>
      </c>
    </row>
    <row r="37" spans="1:13" x14ac:dyDescent="0.2">
      <c r="A37" s="18" t="s">
        <v>121</v>
      </c>
      <c r="B37" s="20">
        <v>3</v>
      </c>
      <c r="C37" s="21">
        <v>31</v>
      </c>
      <c r="D37" s="21">
        <v>0</v>
      </c>
      <c r="E37" s="21">
        <f t="shared" si="0"/>
        <v>34</v>
      </c>
      <c r="F37" s="19">
        <v>0</v>
      </c>
      <c r="G37" s="19">
        <v>24</v>
      </c>
      <c r="H37" s="84">
        <f t="shared" si="1"/>
        <v>1.4166666666666667</v>
      </c>
    </row>
    <row r="38" spans="1:13" x14ac:dyDescent="0.2">
      <c r="A38" s="18" t="s">
        <v>124</v>
      </c>
      <c r="B38" s="20">
        <v>52</v>
      </c>
      <c r="C38" s="21">
        <v>344</v>
      </c>
      <c r="D38" s="21">
        <v>6</v>
      </c>
      <c r="E38" s="21">
        <v>402</v>
      </c>
      <c r="F38" s="19">
        <v>52</v>
      </c>
      <c r="G38" s="19">
        <v>162</v>
      </c>
      <c r="H38" s="84">
        <v>2.4814814814814814</v>
      </c>
    </row>
    <row r="39" spans="1:13" x14ac:dyDescent="0.2">
      <c r="A39" s="18" t="s">
        <v>129</v>
      </c>
      <c r="B39" s="20">
        <v>1</v>
      </c>
      <c r="C39" s="21">
        <v>54</v>
      </c>
      <c r="D39" s="21">
        <v>0</v>
      </c>
      <c r="E39" s="21">
        <f t="shared" si="0"/>
        <v>55</v>
      </c>
      <c r="F39" s="19">
        <v>0</v>
      </c>
      <c r="G39" s="19">
        <v>43</v>
      </c>
      <c r="H39" s="84">
        <f t="shared" si="1"/>
        <v>1.2790697674418605</v>
      </c>
    </row>
    <row r="40" spans="1:13" x14ac:dyDescent="0.2">
      <c r="A40" s="18" t="s">
        <v>131</v>
      </c>
      <c r="B40" s="20">
        <v>4</v>
      </c>
      <c r="C40" s="21">
        <v>33</v>
      </c>
      <c r="D40" s="21">
        <v>0</v>
      </c>
      <c r="E40" s="21">
        <f t="shared" si="0"/>
        <v>37</v>
      </c>
      <c r="F40" s="19">
        <v>3</v>
      </c>
      <c r="G40" s="19">
        <v>35</v>
      </c>
      <c r="H40" s="84">
        <f t="shared" si="1"/>
        <v>1.0571428571428572</v>
      </c>
    </row>
    <row r="41" spans="1:13" x14ac:dyDescent="0.2">
      <c r="A41" s="18" t="s">
        <v>134</v>
      </c>
      <c r="B41" s="20">
        <v>5</v>
      </c>
      <c r="C41" s="21">
        <v>25</v>
      </c>
      <c r="D41" s="21">
        <v>0</v>
      </c>
      <c r="E41" s="21">
        <f t="shared" si="0"/>
        <v>30</v>
      </c>
      <c r="F41" s="19">
        <v>2</v>
      </c>
      <c r="G41" s="19">
        <v>25</v>
      </c>
      <c r="H41" s="84">
        <f t="shared" si="1"/>
        <v>1.2</v>
      </c>
    </row>
    <row r="42" spans="1:13" s="22" customFormat="1" x14ac:dyDescent="0.2">
      <c r="A42" s="18" t="s">
        <v>137</v>
      </c>
      <c r="B42" s="20">
        <v>15</v>
      </c>
      <c r="C42" s="21">
        <v>238</v>
      </c>
      <c r="D42" s="21">
        <v>0</v>
      </c>
      <c r="E42" s="21">
        <f t="shared" si="0"/>
        <v>253</v>
      </c>
      <c r="F42" s="19">
        <v>14</v>
      </c>
      <c r="G42" s="19">
        <v>165</v>
      </c>
      <c r="H42" s="84">
        <f t="shared" si="1"/>
        <v>1.5333333333333334</v>
      </c>
      <c r="J42" s="16"/>
      <c r="K42" s="16"/>
      <c r="L42" s="16"/>
      <c r="M42" s="16"/>
    </row>
    <row r="43" spans="1:13" s="22" customFormat="1" x14ac:dyDescent="0.2">
      <c r="A43" s="18" t="s">
        <v>140</v>
      </c>
      <c r="B43" s="20">
        <v>6</v>
      </c>
      <c r="C43" s="21">
        <v>88</v>
      </c>
      <c r="D43" s="21">
        <v>0</v>
      </c>
      <c r="E43" s="21">
        <v>94</v>
      </c>
      <c r="F43" s="19">
        <v>6</v>
      </c>
      <c r="G43" s="19">
        <v>76</v>
      </c>
      <c r="H43" s="84">
        <f t="shared" si="1"/>
        <v>1.236842105263158</v>
      </c>
      <c r="J43" s="16"/>
      <c r="K43" s="16"/>
      <c r="L43" s="16"/>
      <c r="M43" s="16"/>
    </row>
    <row r="44" spans="1:13" s="22" customFormat="1" x14ac:dyDescent="0.2">
      <c r="A44" s="18" t="s">
        <v>143</v>
      </c>
      <c r="B44" s="20">
        <v>10</v>
      </c>
      <c r="C44" s="21">
        <v>185</v>
      </c>
      <c r="D44" s="21">
        <v>1</v>
      </c>
      <c r="E44" s="21">
        <f t="shared" si="0"/>
        <v>196</v>
      </c>
      <c r="F44" s="19">
        <v>8</v>
      </c>
      <c r="G44" s="19">
        <v>115</v>
      </c>
      <c r="H44" s="84">
        <f t="shared" si="1"/>
        <v>1.7043478260869565</v>
      </c>
      <c r="J44" s="16"/>
      <c r="K44" s="16"/>
      <c r="L44" s="16"/>
      <c r="M44" s="16"/>
    </row>
    <row r="45" spans="1:13" s="22" customFormat="1" x14ac:dyDescent="0.2">
      <c r="A45" s="18" t="s">
        <v>146</v>
      </c>
      <c r="B45" s="20">
        <v>2</v>
      </c>
      <c r="C45" s="21">
        <v>35</v>
      </c>
      <c r="D45" s="21">
        <v>0</v>
      </c>
      <c r="E45" s="21">
        <f t="shared" si="0"/>
        <v>37</v>
      </c>
      <c r="F45" s="19">
        <v>2</v>
      </c>
      <c r="G45" s="19">
        <v>32</v>
      </c>
      <c r="H45" s="84">
        <f t="shared" si="1"/>
        <v>1.15625</v>
      </c>
      <c r="J45" s="16"/>
      <c r="K45" s="16"/>
      <c r="L45" s="16"/>
      <c r="M45" s="16"/>
    </row>
    <row r="46" spans="1:13" s="22" customFormat="1" x14ac:dyDescent="0.2">
      <c r="A46" s="18" t="s">
        <v>149</v>
      </c>
      <c r="B46" s="20">
        <v>3</v>
      </c>
      <c r="C46" s="21">
        <v>85</v>
      </c>
      <c r="D46" s="21">
        <v>0</v>
      </c>
      <c r="E46" s="21">
        <v>88</v>
      </c>
      <c r="F46" s="19">
        <v>0</v>
      </c>
      <c r="G46" s="19">
        <v>83</v>
      </c>
      <c r="H46" s="84">
        <v>1.0602409638554218</v>
      </c>
      <c r="J46" s="16"/>
      <c r="K46" s="16"/>
      <c r="L46" s="16"/>
      <c r="M46" s="16"/>
    </row>
    <row r="47" spans="1:13" s="22" customFormat="1" x14ac:dyDescent="0.2">
      <c r="A47" s="18" t="s">
        <v>154</v>
      </c>
      <c r="B47" s="20">
        <v>12</v>
      </c>
      <c r="C47" s="21">
        <v>105</v>
      </c>
      <c r="D47" s="21">
        <v>0</v>
      </c>
      <c r="E47" s="21">
        <f t="shared" si="0"/>
        <v>117</v>
      </c>
      <c r="F47" s="19">
        <v>12</v>
      </c>
      <c r="G47" s="19">
        <v>112</v>
      </c>
      <c r="H47" s="84">
        <f t="shared" si="1"/>
        <v>1.0446428571428572</v>
      </c>
      <c r="J47" s="16"/>
      <c r="K47" s="16"/>
      <c r="L47" s="16"/>
      <c r="M47" s="16"/>
    </row>
    <row r="48" spans="1:13" s="22" customFormat="1" x14ac:dyDescent="0.2">
      <c r="A48" s="18" t="s">
        <v>157</v>
      </c>
      <c r="B48" s="20">
        <v>4</v>
      </c>
      <c r="C48" s="21">
        <v>63</v>
      </c>
      <c r="D48" s="21">
        <v>0</v>
      </c>
      <c r="E48" s="21">
        <v>67</v>
      </c>
      <c r="F48" s="19">
        <v>2</v>
      </c>
      <c r="G48" s="19">
        <v>62</v>
      </c>
      <c r="H48" s="84">
        <v>1.0806451612903225</v>
      </c>
      <c r="J48" s="16"/>
      <c r="K48" s="16"/>
      <c r="L48" s="16"/>
      <c r="M48" s="16"/>
    </row>
    <row r="49" spans="1:13" s="22" customFormat="1" x14ac:dyDescent="0.2">
      <c r="A49" s="18" t="s">
        <v>162</v>
      </c>
      <c r="B49" s="20">
        <v>1</v>
      </c>
      <c r="C49" s="21">
        <v>35</v>
      </c>
      <c r="D49" s="21">
        <v>0</v>
      </c>
      <c r="E49" s="21">
        <f t="shared" si="0"/>
        <v>36</v>
      </c>
      <c r="F49" s="19">
        <v>1</v>
      </c>
      <c r="G49" s="19">
        <v>32</v>
      </c>
      <c r="H49" s="84">
        <f t="shared" si="1"/>
        <v>1.125</v>
      </c>
      <c r="J49" s="16"/>
      <c r="K49" s="16"/>
      <c r="L49" s="16"/>
      <c r="M49" s="16"/>
    </row>
    <row r="50" spans="1:13" s="22" customFormat="1" x14ac:dyDescent="0.2">
      <c r="A50" s="18" t="s">
        <v>165</v>
      </c>
      <c r="B50" s="20">
        <v>4</v>
      </c>
      <c r="C50" s="21">
        <v>80</v>
      </c>
      <c r="D50" s="21">
        <v>0</v>
      </c>
      <c r="E50" s="21">
        <f t="shared" si="0"/>
        <v>84</v>
      </c>
      <c r="F50" s="19">
        <v>3</v>
      </c>
      <c r="G50" s="19">
        <v>58</v>
      </c>
      <c r="H50" s="84">
        <f t="shared" si="1"/>
        <v>1.4482758620689655</v>
      </c>
      <c r="J50" s="16"/>
      <c r="K50" s="16"/>
      <c r="L50" s="16"/>
      <c r="M50" s="16"/>
    </row>
    <row r="51" spans="1:13" s="22" customFormat="1" x14ac:dyDescent="0.2">
      <c r="A51" s="18" t="s">
        <v>168</v>
      </c>
      <c r="B51" s="20">
        <v>11</v>
      </c>
      <c r="C51" s="21">
        <v>77</v>
      </c>
      <c r="D51" s="21">
        <v>0</v>
      </c>
      <c r="E51" s="21">
        <f t="shared" si="0"/>
        <v>88</v>
      </c>
      <c r="F51" s="19">
        <v>9</v>
      </c>
      <c r="G51" s="19">
        <v>82</v>
      </c>
      <c r="H51" s="84">
        <f t="shared" si="1"/>
        <v>1.0731707317073171</v>
      </c>
      <c r="J51" s="16"/>
      <c r="K51" s="16"/>
      <c r="L51" s="16"/>
      <c r="M51" s="16"/>
    </row>
    <row r="52" spans="1:13" s="22" customFormat="1" x14ac:dyDescent="0.2">
      <c r="A52" s="18" t="s">
        <v>171</v>
      </c>
      <c r="B52" s="20">
        <v>4</v>
      </c>
      <c r="C52" s="21">
        <v>32</v>
      </c>
      <c r="D52" s="21">
        <v>0</v>
      </c>
      <c r="E52" s="21">
        <f t="shared" si="0"/>
        <v>36</v>
      </c>
      <c r="F52" s="19">
        <v>3</v>
      </c>
      <c r="G52" s="19">
        <v>33</v>
      </c>
      <c r="H52" s="84">
        <f t="shared" si="1"/>
        <v>1.0909090909090908</v>
      </c>
      <c r="J52" s="16"/>
      <c r="K52" s="16"/>
      <c r="L52" s="16"/>
      <c r="M52" s="16"/>
    </row>
    <row r="53" spans="1:13" s="22" customFormat="1" x14ac:dyDescent="0.2">
      <c r="A53" s="18" t="s">
        <v>174</v>
      </c>
      <c r="B53" s="20">
        <v>10</v>
      </c>
      <c r="C53" s="21">
        <v>137</v>
      </c>
      <c r="D53" s="21">
        <v>0</v>
      </c>
      <c r="E53" s="21">
        <f t="shared" si="0"/>
        <v>147</v>
      </c>
      <c r="F53" s="19">
        <v>4</v>
      </c>
      <c r="G53" s="19">
        <v>166</v>
      </c>
      <c r="H53" s="84">
        <f t="shared" si="1"/>
        <v>0.88554216867469882</v>
      </c>
      <c r="J53" s="16"/>
      <c r="K53" s="16"/>
      <c r="L53" s="16"/>
      <c r="M53" s="16"/>
    </row>
    <row r="54" spans="1:13" s="22" customFormat="1" x14ac:dyDescent="0.2">
      <c r="A54" s="18" t="s">
        <v>176</v>
      </c>
      <c r="B54" s="20">
        <v>1</v>
      </c>
      <c r="C54" s="21">
        <v>46</v>
      </c>
      <c r="D54" s="21">
        <v>0</v>
      </c>
      <c r="E54" s="21">
        <f t="shared" si="0"/>
        <v>47</v>
      </c>
      <c r="F54" s="19">
        <v>1</v>
      </c>
      <c r="G54" s="19">
        <v>23</v>
      </c>
      <c r="H54" s="84">
        <f t="shared" si="1"/>
        <v>2.0434782608695654</v>
      </c>
      <c r="J54" s="16"/>
      <c r="K54" s="16"/>
      <c r="L54" s="16"/>
      <c r="M54" s="16"/>
    </row>
    <row r="55" spans="1:13" s="22" customFormat="1" x14ac:dyDescent="0.2">
      <c r="A55" s="18" t="s">
        <v>179</v>
      </c>
      <c r="B55" s="20">
        <v>4</v>
      </c>
      <c r="C55" s="21">
        <v>41</v>
      </c>
      <c r="D55" s="21">
        <v>0</v>
      </c>
      <c r="E55" s="21">
        <f t="shared" si="0"/>
        <v>45</v>
      </c>
      <c r="F55" s="19">
        <v>3</v>
      </c>
      <c r="G55" s="19">
        <v>42</v>
      </c>
      <c r="H55" s="84">
        <f t="shared" si="1"/>
        <v>1.0714285714285714</v>
      </c>
      <c r="J55" s="16"/>
      <c r="K55" s="16"/>
      <c r="L55" s="16"/>
      <c r="M55" s="16"/>
    </row>
    <row r="56" spans="1:13" s="22" customFormat="1" x14ac:dyDescent="0.2">
      <c r="A56" s="18" t="s">
        <v>182</v>
      </c>
      <c r="B56" s="20">
        <v>171</v>
      </c>
      <c r="C56" s="21">
        <v>3057</v>
      </c>
      <c r="D56" s="21">
        <v>1</v>
      </c>
      <c r="E56" s="21">
        <v>3229</v>
      </c>
      <c r="F56" s="19">
        <v>112</v>
      </c>
      <c r="G56" s="19">
        <v>3036</v>
      </c>
      <c r="H56" s="84">
        <v>1.063570487483531</v>
      </c>
      <c r="J56" s="16"/>
      <c r="K56" s="16"/>
      <c r="L56" s="16"/>
      <c r="M56" s="16"/>
    </row>
    <row r="57" spans="1:13" s="22" customFormat="1" x14ac:dyDescent="0.2">
      <c r="A57" s="18" t="s">
        <v>209</v>
      </c>
      <c r="B57" s="20">
        <v>5</v>
      </c>
      <c r="C57" s="21">
        <v>76</v>
      </c>
      <c r="D57" s="21">
        <v>0</v>
      </c>
      <c r="E57" s="21">
        <f t="shared" ref="E57:E78" si="2">B57+C57+D57</f>
        <v>81</v>
      </c>
      <c r="F57" s="19">
        <v>3</v>
      </c>
      <c r="G57" s="19">
        <v>75</v>
      </c>
      <c r="H57" s="84">
        <f t="shared" ref="H57:H76" si="3">E57/G57</f>
        <v>1.08</v>
      </c>
      <c r="J57" s="16"/>
      <c r="K57" s="16"/>
      <c r="L57" s="16"/>
      <c r="M57" s="16"/>
    </row>
    <row r="58" spans="1:13" s="22" customFormat="1" x14ac:dyDescent="0.2">
      <c r="A58" s="18" t="s">
        <v>211</v>
      </c>
      <c r="B58" s="20">
        <v>3</v>
      </c>
      <c r="C58" s="21">
        <v>3</v>
      </c>
      <c r="D58" s="21">
        <v>0</v>
      </c>
      <c r="E58" s="21">
        <f t="shared" si="2"/>
        <v>6</v>
      </c>
      <c r="F58" s="19">
        <v>3</v>
      </c>
      <c r="G58" s="19">
        <v>4</v>
      </c>
      <c r="H58" s="84">
        <f t="shared" si="3"/>
        <v>1.5</v>
      </c>
      <c r="J58" s="16"/>
      <c r="K58" s="16"/>
      <c r="L58" s="16"/>
      <c r="M58" s="16"/>
    </row>
    <row r="59" spans="1:13" s="22" customFormat="1" x14ac:dyDescent="0.2">
      <c r="A59" s="18" t="s">
        <v>214</v>
      </c>
      <c r="B59" s="20">
        <v>11</v>
      </c>
      <c r="C59" s="21">
        <v>74</v>
      </c>
      <c r="D59" s="21">
        <v>0</v>
      </c>
      <c r="E59" s="21">
        <f t="shared" si="2"/>
        <v>85</v>
      </c>
      <c r="F59" s="19">
        <v>0</v>
      </c>
      <c r="G59" s="19">
        <v>78</v>
      </c>
      <c r="H59" s="84">
        <f t="shared" si="3"/>
        <v>1.0897435897435896</v>
      </c>
      <c r="J59" s="16"/>
      <c r="K59" s="16"/>
      <c r="L59" s="16"/>
      <c r="M59" s="16"/>
    </row>
    <row r="60" spans="1:13" s="22" customFormat="1" x14ac:dyDescent="0.2">
      <c r="A60" s="18" t="s">
        <v>217</v>
      </c>
      <c r="B60" s="20">
        <v>7</v>
      </c>
      <c r="C60" s="21">
        <v>55</v>
      </c>
      <c r="D60" s="21">
        <v>1</v>
      </c>
      <c r="E60" s="21">
        <v>63</v>
      </c>
      <c r="F60" s="19">
        <v>7</v>
      </c>
      <c r="G60" s="19">
        <v>32</v>
      </c>
      <c r="H60" s="84">
        <v>1.96875</v>
      </c>
      <c r="J60" s="16"/>
      <c r="K60" s="16"/>
      <c r="L60" s="16"/>
      <c r="M60" s="16"/>
    </row>
    <row r="61" spans="1:13" s="22" customFormat="1" x14ac:dyDescent="0.2">
      <c r="A61" s="18" t="s">
        <v>220</v>
      </c>
      <c r="B61" s="20">
        <v>43</v>
      </c>
      <c r="C61" s="21">
        <v>465</v>
      </c>
      <c r="D61" s="21">
        <v>6</v>
      </c>
      <c r="E61" s="21">
        <v>514</v>
      </c>
      <c r="F61" s="19">
        <v>35</v>
      </c>
      <c r="G61" s="19">
        <v>153</v>
      </c>
      <c r="H61" s="84">
        <v>3.3594771241830066</v>
      </c>
      <c r="J61" s="16"/>
      <c r="K61" s="16"/>
      <c r="L61" s="16"/>
      <c r="M61" s="16"/>
    </row>
    <row r="62" spans="1:13" s="22" customFormat="1" x14ac:dyDescent="0.2">
      <c r="A62" s="18" t="s">
        <v>225</v>
      </c>
      <c r="B62" s="20">
        <v>12</v>
      </c>
      <c r="C62" s="21">
        <v>190</v>
      </c>
      <c r="D62" s="21">
        <v>0</v>
      </c>
      <c r="E62" s="21">
        <f t="shared" si="2"/>
        <v>202</v>
      </c>
      <c r="F62" s="19">
        <v>11</v>
      </c>
      <c r="G62" s="19">
        <v>127</v>
      </c>
      <c r="H62" s="84">
        <f t="shared" si="3"/>
        <v>1.5905511811023623</v>
      </c>
      <c r="J62" s="16"/>
      <c r="K62" s="16"/>
      <c r="L62" s="16"/>
      <c r="M62" s="16"/>
    </row>
    <row r="63" spans="1:13" s="22" customFormat="1" x14ac:dyDescent="0.2">
      <c r="A63" s="18" t="s">
        <v>228</v>
      </c>
      <c r="B63" s="20">
        <v>5</v>
      </c>
      <c r="C63" s="21">
        <v>74</v>
      </c>
      <c r="D63" s="21">
        <v>0</v>
      </c>
      <c r="E63" s="21">
        <f t="shared" si="2"/>
        <v>79</v>
      </c>
      <c r="F63" s="19">
        <v>4</v>
      </c>
      <c r="G63" s="19">
        <v>66</v>
      </c>
      <c r="H63" s="84">
        <f t="shared" si="3"/>
        <v>1.196969696969697</v>
      </c>
      <c r="J63" s="16"/>
      <c r="K63" s="16"/>
      <c r="L63" s="16"/>
      <c r="M63" s="16"/>
    </row>
    <row r="64" spans="1:13" s="22" customFormat="1" x14ac:dyDescent="0.2">
      <c r="A64" s="18" t="s">
        <v>231</v>
      </c>
      <c r="B64" s="20">
        <v>21</v>
      </c>
      <c r="C64" s="21">
        <v>185</v>
      </c>
      <c r="D64" s="21">
        <v>0</v>
      </c>
      <c r="E64" s="21">
        <f t="shared" si="2"/>
        <v>206</v>
      </c>
      <c r="F64" s="19">
        <v>10</v>
      </c>
      <c r="G64" s="19">
        <v>221</v>
      </c>
      <c r="H64" s="84">
        <f t="shared" si="3"/>
        <v>0.9321266968325792</v>
      </c>
      <c r="J64" s="16"/>
      <c r="K64" s="16"/>
      <c r="L64" s="16"/>
      <c r="M64" s="16"/>
    </row>
    <row r="65" spans="1:13" s="22" customFormat="1" x14ac:dyDescent="0.2">
      <c r="A65" s="18" t="s">
        <v>234</v>
      </c>
      <c r="B65" s="20">
        <v>1</v>
      </c>
      <c r="C65" s="21">
        <v>43</v>
      </c>
      <c r="D65" s="21">
        <v>0</v>
      </c>
      <c r="E65" s="21">
        <v>44</v>
      </c>
      <c r="F65" s="19">
        <v>1</v>
      </c>
      <c r="G65" s="19">
        <v>41</v>
      </c>
      <c r="H65" s="84">
        <v>1.0731707317073171</v>
      </c>
      <c r="J65" s="16"/>
      <c r="K65" s="16"/>
      <c r="L65" s="16"/>
      <c r="M65" s="16"/>
    </row>
    <row r="66" spans="1:13" s="22" customFormat="1" x14ac:dyDescent="0.2">
      <c r="A66" s="18" t="s">
        <v>239</v>
      </c>
      <c r="B66" s="20">
        <v>0</v>
      </c>
      <c r="C66" s="21">
        <v>6</v>
      </c>
      <c r="D66" s="21">
        <v>0</v>
      </c>
      <c r="E66" s="21">
        <f t="shared" si="2"/>
        <v>6</v>
      </c>
      <c r="F66" s="19">
        <v>0</v>
      </c>
      <c r="G66" s="19">
        <v>6</v>
      </c>
      <c r="H66" s="84">
        <f t="shared" si="3"/>
        <v>1</v>
      </c>
      <c r="J66" s="16"/>
      <c r="K66" s="16"/>
      <c r="L66" s="16"/>
      <c r="M66" s="16"/>
    </row>
    <row r="67" spans="1:13" s="22" customFormat="1" x14ac:dyDescent="0.2">
      <c r="A67" s="18" t="s">
        <v>242</v>
      </c>
      <c r="B67" s="20">
        <v>8</v>
      </c>
      <c r="C67" s="21">
        <v>145</v>
      </c>
      <c r="D67" s="21">
        <v>0</v>
      </c>
      <c r="E67" s="21">
        <f t="shared" si="2"/>
        <v>153</v>
      </c>
      <c r="F67" s="19">
        <v>6</v>
      </c>
      <c r="G67" s="19">
        <v>136</v>
      </c>
      <c r="H67" s="84">
        <f t="shared" si="3"/>
        <v>1.125</v>
      </c>
      <c r="J67" s="16"/>
      <c r="K67" s="16"/>
      <c r="L67" s="16"/>
      <c r="M67" s="16"/>
    </row>
    <row r="68" spans="1:13" s="22" customFormat="1" x14ac:dyDescent="0.2">
      <c r="A68" s="18" t="s">
        <v>245</v>
      </c>
      <c r="B68" s="20">
        <v>3</v>
      </c>
      <c r="C68" s="21">
        <v>102</v>
      </c>
      <c r="D68" s="21">
        <v>0</v>
      </c>
      <c r="E68" s="21">
        <v>105</v>
      </c>
      <c r="F68" s="19">
        <v>1</v>
      </c>
      <c r="G68" s="19">
        <v>107</v>
      </c>
      <c r="H68" s="84">
        <v>0.98130841121495327</v>
      </c>
      <c r="J68" s="16"/>
      <c r="K68" s="16"/>
      <c r="L68" s="16"/>
      <c r="M68" s="16"/>
    </row>
    <row r="69" spans="1:13" s="22" customFormat="1" x14ac:dyDescent="0.2">
      <c r="A69" s="18" t="s">
        <v>249</v>
      </c>
      <c r="B69" s="20">
        <v>6</v>
      </c>
      <c r="C69" s="21">
        <v>83</v>
      </c>
      <c r="D69" s="21">
        <v>0</v>
      </c>
      <c r="E69" s="21">
        <f t="shared" si="2"/>
        <v>89</v>
      </c>
      <c r="F69" s="19">
        <v>0</v>
      </c>
      <c r="G69" s="19">
        <v>107</v>
      </c>
      <c r="H69" s="84">
        <f t="shared" si="3"/>
        <v>0.83177570093457942</v>
      </c>
      <c r="J69" s="16"/>
      <c r="K69" s="16"/>
      <c r="L69" s="16"/>
      <c r="M69" s="16"/>
    </row>
    <row r="70" spans="1:13" s="22" customFormat="1" x14ac:dyDescent="0.2">
      <c r="A70" s="18" t="s">
        <v>252</v>
      </c>
      <c r="B70" s="20">
        <v>81</v>
      </c>
      <c r="C70" s="21">
        <v>103</v>
      </c>
      <c r="D70" s="21">
        <v>0</v>
      </c>
      <c r="E70" s="21">
        <f t="shared" si="2"/>
        <v>184</v>
      </c>
      <c r="F70" s="19">
        <v>8</v>
      </c>
      <c r="G70" s="19">
        <v>104</v>
      </c>
      <c r="H70" s="84">
        <f t="shared" si="3"/>
        <v>1.7692307692307692</v>
      </c>
      <c r="J70" s="16"/>
      <c r="K70" s="16"/>
      <c r="L70" s="16"/>
      <c r="M70" s="16"/>
    </row>
    <row r="71" spans="1:13" s="22" customFormat="1" x14ac:dyDescent="0.2">
      <c r="A71" s="18" t="s">
        <v>255</v>
      </c>
      <c r="B71" s="20">
        <v>12</v>
      </c>
      <c r="C71" s="21">
        <v>110</v>
      </c>
      <c r="D71" s="21">
        <v>0</v>
      </c>
      <c r="E71" s="21">
        <f t="shared" si="2"/>
        <v>122</v>
      </c>
      <c r="F71" s="19">
        <v>2</v>
      </c>
      <c r="G71" s="19">
        <v>112</v>
      </c>
      <c r="H71" s="84">
        <f t="shared" si="3"/>
        <v>1.0892857142857142</v>
      </c>
      <c r="J71" s="16"/>
      <c r="K71" s="16"/>
      <c r="L71" s="16"/>
      <c r="M71" s="16"/>
    </row>
    <row r="72" spans="1:13" s="22" customFormat="1" x14ac:dyDescent="0.2">
      <c r="A72" s="18" t="s">
        <v>258</v>
      </c>
      <c r="B72" s="20">
        <v>4</v>
      </c>
      <c r="C72" s="21">
        <v>44</v>
      </c>
      <c r="D72" s="21">
        <v>0</v>
      </c>
      <c r="E72" s="21">
        <f t="shared" si="2"/>
        <v>48</v>
      </c>
      <c r="F72" s="19">
        <v>0</v>
      </c>
      <c r="G72" s="19">
        <v>32</v>
      </c>
      <c r="H72" s="84">
        <f t="shared" si="3"/>
        <v>1.5</v>
      </c>
      <c r="J72" s="16"/>
      <c r="K72" s="16"/>
      <c r="L72" s="16"/>
      <c r="M72" s="16"/>
    </row>
    <row r="73" spans="1:13" s="22" customFormat="1" x14ac:dyDescent="0.2">
      <c r="A73" s="18" t="s">
        <v>261</v>
      </c>
      <c r="B73" s="20">
        <v>148</v>
      </c>
      <c r="C73" s="21">
        <v>2143</v>
      </c>
      <c r="D73" s="21">
        <v>0</v>
      </c>
      <c r="E73" s="21">
        <v>2291</v>
      </c>
      <c r="F73" s="19">
        <v>102</v>
      </c>
      <c r="G73" s="19">
        <v>2244</v>
      </c>
      <c r="H73" s="84">
        <v>1.0209447415329769</v>
      </c>
      <c r="J73" s="16"/>
      <c r="K73" s="16"/>
      <c r="L73" s="16"/>
      <c r="M73" s="16"/>
    </row>
    <row r="74" spans="1:13" s="22" customFormat="1" x14ac:dyDescent="0.2">
      <c r="A74" s="18" t="s">
        <v>286</v>
      </c>
      <c r="B74" s="20">
        <v>6</v>
      </c>
      <c r="C74" s="21">
        <v>104</v>
      </c>
      <c r="D74" s="21">
        <v>3</v>
      </c>
      <c r="E74" s="21">
        <v>113</v>
      </c>
      <c r="F74" s="19">
        <v>4</v>
      </c>
      <c r="G74" s="19">
        <v>111</v>
      </c>
      <c r="H74" s="84">
        <v>1.0180180180180181</v>
      </c>
      <c r="J74" s="16"/>
      <c r="K74" s="16"/>
      <c r="L74" s="16"/>
      <c r="M74" s="16"/>
    </row>
    <row r="75" spans="1:13" x14ac:dyDescent="0.2">
      <c r="A75" s="18" t="s">
        <v>290</v>
      </c>
      <c r="B75" s="20">
        <v>16</v>
      </c>
      <c r="C75" s="21">
        <v>115</v>
      </c>
      <c r="D75" s="21">
        <v>0</v>
      </c>
      <c r="E75" s="21">
        <f t="shared" si="2"/>
        <v>131</v>
      </c>
      <c r="F75" s="19">
        <v>9</v>
      </c>
      <c r="G75" s="19">
        <v>132</v>
      </c>
      <c r="H75" s="84">
        <f t="shared" si="3"/>
        <v>0.99242424242424243</v>
      </c>
    </row>
    <row r="76" spans="1:13" x14ac:dyDescent="0.2">
      <c r="A76" s="18" t="s">
        <v>293</v>
      </c>
      <c r="B76" s="20">
        <v>0</v>
      </c>
      <c r="C76" s="21">
        <v>8</v>
      </c>
      <c r="D76" s="21">
        <v>0</v>
      </c>
      <c r="E76" s="21">
        <f t="shared" si="2"/>
        <v>8</v>
      </c>
      <c r="F76" s="19">
        <v>0</v>
      </c>
      <c r="G76" s="19">
        <v>8</v>
      </c>
      <c r="H76" s="84">
        <f t="shared" si="3"/>
        <v>1</v>
      </c>
    </row>
    <row r="77" spans="1:13" x14ac:dyDescent="0.2">
      <c r="A77" s="18" t="s">
        <v>296</v>
      </c>
      <c r="B77" s="20">
        <v>3</v>
      </c>
      <c r="C77" s="21">
        <v>29</v>
      </c>
      <c r="D77" s="21">
        <v>0</v>
      </c>
      <c r="E77" s="21">
        <f t="shared" si="2"/>
        <v>32</v>
      </c>
      <c r="F77" s="19">
        <v>1</v>
      </c>
      <c r="G77" s="19">
        <v>30</v>
      </c>
      <c r="H77" s="84">
        <f>E77/G77</f>
        <v>1.0666666666666667</v>
      </c>
    </row>
    <row r="78" spans="1:13" ht="13.5" thickBot="1" x14ac:dyDescent="0.25">
      <c r="A78" s="26" t="s">
        <v>299</v>
      </c>
      <c r="B78" s="28">
        <v>7</v>
      </c>
      <c r="C78" s="26">
        <v>54</v>
      </c>
      <c r="D78" s="26">
        <v>0</v>
      </c>
      <c r="E78" s="26">
        <f t="shared" si="2"/>
        <v>61</v>
      </c>
      <c r="F78" s="27">
        <v>3</v>
      </c>
      <c r="G78" s="27">
        <v>53</v>
      </c>
      <c r="H78" s="85">
        <f>E78/G78</f>
        <v>1.1509433962264151</v>
      </c>
      <c r="L78" s="16" t="s">
        <v>503</v>
      </c>
    </row>
    <row r="79" spans="1:13" ht="13.5" thickTop="1" x14ac:dyDescent="0.2">
      <c r="A79" s="21"/>
      <c r="B79" s="20">
        <f t="shared" ref="B79:G79" si="4">SUM(B3:B78)</f>
        <v>1046</v>
      </c>
      <c r="C79" s="21">
        <f t="shared" si="4"/>
        <v>13045</v>
      </c>
      <c r="D79" s="21">
        <f t="shared" si="4"/>
        <v>34</v>
      </c>
      <c r="E79" s="21">
        <f t="shared" si="4"/>
        <v>14125</v>
      </c>
      <c r="F79" s="90">
        <f t="shared" si="4"/>
        <v>682</v>
      </c>
      <c r="G79" s="90">
        <f t="shared" si="4"/>
        <v>11634</v>
      </c>
      <c r="H79" s="88">
        <f>E79/G79</f>
        <v>1.2141138043665118</v>
      </c>
      <c r="I79" s="89"/>
    </row>
    <row r="80" spans="1:13" x14ac:dyDescent="0.2">
      <c r="A80" s="21"/>
      <c r="B80" s="20"/>
      <c r="C80" s="21"/>
      <c r="D80" s="21"/>
      <c r="F80" s="21"/>
      <c r="G80" s="21"/>
      <c r="H80" s="88"/>
      <c r="I80" s="89"/>
    </row>
    <row r="81" spans="1:13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3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3" x14ac:dyDescent="0.2">
      <c r="A83" s="18"/>
      <c r="B83" s="18"/>
      <c r="C83" s="18"/>
      <c r="D83" s="21"/>
      <c r="E83" s="18"/>
      <c r="F83" s="18"/>
      <c r="G83" s="18"/>
    </row>
    <row r="84" spans="1:13" x14ac:dyDescent="0.2">
      <c r="A84" s="18"/>
      <c r="B84" s="18"/>
      <c r="C84" s="18"/>
      <c r="D84" s="21"/>
      <c r="E84" s="18"/>
      <c r="F84" s="18"/>
      <c r="G84" s="18"/>
    </row>
    <row r="85" spans="1:13" x14ac:dyDescent="0.2">
      <c r="A85" s="18"/>
      <c r="B85" s="18"/>
      <c r="C85" s="18"/>
      <c r="D85" s="21"/>
      <c r="E85" s="18"/>
      <c r="F85" s="18"/>
      <c r="G85" s="18"/>
    </row>
    <row r="86" spans="1:13" x14ac:dyDescent="0.2">
      <c r="A86" s="18"/>
      <c r="B86" s="18"/>
      <c r="C86" s="18"/>
      <c r="D86" s="21"/>
      <c r="E86" s="18"/>
      <c r="F86" s="18"/>
      <c r="G86" s="18"/>
    </row>
    <row r="87" spans="1:13" x14ac:dyDescent="0.2">
      <c r="A87" s="18"/>
      <c r="B87" s="18"/>
      <c r="C87" s="18"/>
      <c r="D87" s="21"/>
      <c r="E87" s="18"/>
      <c r="F87" s="18"/>
      <c r="G87" s="18"/>
    </row>
    <row r="88" spans="1:13" x14ac:dyDescent="0.2">
      <c r="A88" s="18"/>
      <c r="B88" s="18"/>
      <c r="C88" s="18"/>
      <c r="D88" s="21"/>
      <c r="E88" s="18"/>
      <c r="F88" s="18"/>
      <c r="G88" s="18"/>
    </row>
    <row r="89" spans="1:13" x14ac:dyDescent="0.2">
      <c r="A89" s="18"/>
      <c r="B89" s="18"/>
      <c r="C89" s="18"/>
      <c r="D89" s="21"/>
      <c r="E89" s="18"/>
      <c r="F89" s="18"/>
      <c r="G89" s="18"/>
    </row>
    <row r="90" spans="1:13" x14ac:dyDescent="0.2">
      <c r="A90" s="18"/>
      <c r="B90" s="18"/>
      <c r="C90" s="18"/>
      <c r="D90" s="21"/>
      <c r="E90" s="18"/>
      <c r="F90" s="18"/>
      <c r="G90" s="18"/>
    </row>
    <row r="91" spans="1:13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</row>
    <row r="92" spans="1:13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</row>
    <row r="93" spans="1:13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</row>
    <row r="94" spans="1:13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</row>
    <row r="95" spans="1:13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</row>
    <row r="96" spans="1:13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</row>
    <row r="97" spans="1:13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</row>
    <row r="98" spans="1:13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30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42842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462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501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503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30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42872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462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501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503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27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42903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462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501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503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Jan</vt:lpstr>
      <vt:lpstr>Jan by County</vt:lpstr>
      <vt:lpstr>Feb</vt:lpstr>
      <vt:lpstr>Feb by County</vt:lpstr>
      <vt:lpstr>Mar</vt:lpstr>
      <vt:lpstr>Mar by County</vt:lpstr>
      <vt:lpstr>Apr</vt:lpstr>
      <vt:lpstr>May</vt:lpstr>
      <vt:lpstr>June</vt:lpstr>
      <vt:lpstr>July</vt:lpstr>
      <vt:lpstr>Aug</vt:lpstr>
      <vt:lpstr>Sep</vt:lpstr>
      <vt:lpstr>Oct</vt:lpstr>
      <vt:lpstr>Nov</vt:lpstr>
      <vt:lpstr>Dec</vt:lpstr>
      <vt:lpstr>Summary</vt:lpstr>
      <vt:lpstr>NVRA Coord</vt:lpstr>
      <vt:lpstr>Apr!Print_Titles</vt:lpstr>
      <vt:lpstr>Aug!Print_Titles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July!Print_Titles</vt:lpstr>
      <vt:lpstr>June!Print_Titles</vt:lpstr>
      <vt:lpstr>Mar!Print_Titles</vt:lpstr>
      <vt:lpstr>'Mar by County'!Print_Titles</vt:lpstr>
      <vt:lpstr>May!Print_Titles</vt:lpstr>
      <vt:lpstr>Nov!Print_Titles</vt:lpstr>
      <vt:lpstr>Oct!Print_Titles</vt:lpstr>
      <vt:lpstr>Sep!Print_Titles</vt:lpstr>
      <vt:lpstr>Summary!Print_Titles</vt:lpstr>
    </vt:vector>
  </TitlesOfParts>
  <Company>OMES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2017-01-10T17:17:43Z</cp:lastPrinted>
  <dcterms:created xsi:type="dcterms:W3CDTF">2016-01-28T21:34:15Z</dcterms:created>
  <dcterms:modified xsi:type="dcterms:W3CDTF">2017-04-10T21:41:19Z</dcterms:modified>
</cp:coreProperties>
</file>