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-180" windowWidth="15255" windowHeight="8820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 " sheetId="6" r:id="rId11"/>
    <sheet name="June by County" sheetId="20" r:id="rId12"/>
    <sheet name="July" sheetId="7" r:id="rId13"/>
    <sheet name="Aug" sheetId="8" r:id="rId14"/>
    <sheet name="Sep" sheetId="9" r:id="rId15"/>
    <sheet name="Oct" sheetId="10" r:id="rId16"/>
    <sheet name="Nov" sheetId="11" r:id="rId17"/>
    <sheet name="Dec" sheetId="12" r:id="rId18"/>
    <sheet name="Summary" sheetId="13" r:id="rId19"/>
    <sheet name="NVRA Coord" sheetId="14" r:id="rId20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3" hidden="1">Aug!$A$2:$I$119</definedName>
    <definedName name="_xlnm._FilterDatabase" localSheetId="17" hidden="1">Dec!$A$2:$I$119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2" hidden="1">July!$A$2:$I$119</definedName>
    <definedName name="_xlnm._FilterDatabase" localSheetId="10" hidden="1">'June '!$A$2:$I$118</definedName>
    <definedName name="_xlnm._FilterDatabase" localSheetId="11" hidden="1">'June by County'!$A$2:$G$79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16" hidden="1">Nov!$A$2:$I$119</definedName>
    <definedName name="_xlnm._FilterDatabase" localSheetId="15" hidden="1">Oct!$A$2:$I$119</definedName>
    <definedName name="_xlnm._FilterDatabase" localSheetId="14" hidden="1">Sep!$A$2:$I$119</definedName>
    <definedName name="_xlnm._FilterDatabase" localSheetId="18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3">Aug!$1:$2</definedName>
    <definedName name="_xlnm.Print_Titles" localSheetId="17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6">Nov!$1:$2</definedName>
    <definedName name="_xlnm.Print_Titles" localSheetId="15">Oct!$1:$2</definedName>
    <definedName name="_xlnm.Print_Titles" localSheetId="14">Sep!$1:$2</definedName>
    <definedName name="_xlnm.Print_Titles" localSheetId="18">Summary!$1:$2</definedName>
  </definedNames>
  <calcPr calcId="145621"/>
</workbook>
</file>

<file path=xl/calcChain.xml><?xml version="1.0" encoding="utf-8"?>
<calcChain xmlns="http://schemas.openxmlformats.org/spreadsheetml/2006/main">
  <c r="F76" i="20" l="1"/>
  <c r="D76" i="20"/>
  <c r="G76" i="20"/>
  <c r="B76" i="20"/>
  <c r="C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H64" i="20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108" i="6"/>
  <c r="H113" i="6"/>
  <c r="F113" i="6"/>
  <c r="E113" i="6"/>
  <c r="D113" i="6"/>
  <c r="E76" i="20" l="1"/>
  <c r="H76" i="20" s="1"/>
  <c r="G4" i="6"/>
  <c r="J4" i="6" s="1"/>
  <c r="G5" i="6"/>
  <c r="J5" i="6" s="1"/>
  <c r="G6" i="6"/>
  <c r="J6" i="6" s="1"/>
  <c r="G7" i="6"/>
  <c r="J7" i="6" s="1"/>
  <c r="G8" i="6"/>
  <c r="J8" i="6" s="1"/>
  <c r="G9" i="6"/>
  <c r="J9" i="6" s="1"/>
  <c r="G10" i="6"/>
  <c r="J10" i="6" s="1"/>
  <c r="G11" i="6"/>
  <c r="J11" i="6" s="1"/>
  <c r="G12" i="6"/>
  <c r="J12" i="6" s="1"/>
  <c r="G13" i="6"/>
  <c r="J13" i="6" s="1"/>
  <c r="G14" i="6"/>
  <c r="J14" i="6" s="1"/>
  <c r="G15" i="6"/>
  <c r="J15" i="6" s="1"/>
  <c r="G16" i="6"/>
  <c r="J16" i="6" s="1"/>
  <c r="G17" i="6"/>
  <c r="J17" i="6" s="1"/>
  <c r="G18" i="6"/>
  <c r="J18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J30" i="6" s="1"/>
  <c r="G31" i="6"/>
  <c r="J31" i="6" s="1"/>
  <c r="G32" i="6"/>
  <c r="J32" i="6" s="1"/>
  <c r="G33" i="6"/>
  <c r="J33" i="6" s="1"/>
  <c r="G34" i="6"/>
  <c r="J34" i="6" s="1"/>
  <c r="G35" i="6"/>
  <c r="J35" i="6" s="1"/>
  <c r="G36" i="6"/>
  <c r="J36" i="6" s="1"/>
  <c r="G37" i="6"/>
  <c r="J37" i="6" s="1"/>
  <c r="G38" i="6"/>
  <c r="J38" i="6" s="1"/>
  <c r="G39" i="6"/>
  <c r="J39" i="6" s="1"/>
  <c r="G40" i="6"/>
  <c r="J40" i="6" s="1"/>
  <c r="G41" i="6"/>
  <c r="J41" i="6" s="1"/>
  <c r="G42" i="6"/>
  <c r="J42" i="6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0" i="6"/>
  <c r="J70" i="6" s="1"/>
  <c r="G71" i="6"/>
  <c r="J71" i="6" s="1"/>
  <c r="G72" i="6"/>
  <c r="J72" i="6" s="1"/>
  <c r="G73" i="6"/>
  <c r="J73" i="6" s="1"/>
  <c r="G74" i="6"/>
  <c r="J74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J89" i="6"/>
  <c r="G90" i="6"/>
  <c r="J90" i="6" s="1"/>
  <c r="G91" i="6"/>
  <c r="J91" i="6" s="1"/>
  <c r="G92" i="6"/>
  <c r="J92" i="6" s="1"/>
  <c r="G93" i="6"/>
  <c r="J93" i="6" s="1"/>
  <c r="G94" i="6"/>
  <c r="J94" i="6" s="1"/>
  <c r="G95" i="6"/>
  <c r="J95" i="6" s="1"/>
  <c r="G96" i="6"/>
  <c r="J96" i="6" s="1"/>
  <c r="G97" i="6"/>
  <c r="J97" i="6" s="1"/>
  <c r="G98" i="6"/>
  <c r="J98" i="6" s="1"/>
  <c r="G99" i="6"/>
  <c r="J99" i="6" s="1"/>
  <c r="G100" i="6"/>
  <c r="J100" i="6" s="1"/>
  <c r="G101" i="6"/>
  <c r="J101" i="6" s="1"/>
  <c r="G102" i="6"/>
  <c r="J102" i="6" s="1"/>
  <c r="G103" i="6"/>
  <c r="J103" i="6" s="1"/>
  <c r="G104" i="6"/>
  <c r="J104" i="6" s="1"/>
  <c r="G105" i="6"/>
  <c r="J105" i="6" s="1"/>
  <c r="G106" i="6"/>
  <c r="J106" i="6" s="1"/>
  <c r="G107" i="6"/>
  <c r="J107" i="6" s="1"/>
  <c r="J108" i="6"/>
  <c r="J109" i="6"/>
  <c r="G110" i="6"/>
  <c r="J110" i="6" s="1"/>
  <c r="G111" i="6"/>
  <c r="J111" i="6" s="1"/>
  <c r="G112" i="6"/>
  <c r="J112" i="6" s="1"/>
  <c r="G113" i="6"/>
  <c r="G3" i="6"/>
  <c r="J3" i="6" s="1"/>
  <c r="I20" i="13" l="1"/>
  <c r="P20" i="13" s="1"/>
  <c r="I21" i="13"/>
  <c r="P21" i="13" s="1"/>
  <c r="I22" i="13"/>
  <c r="P22" i="13" s="1"/>
  <c r="I23" i="13"/>
  <c r="P23" i="13" s="1"/>
  <c r="I24" i="13"/>
  <c r="P24" i="13" s="1"/>
  <c r="I25" i="13"/>
  <c r="P25" i="13" s="1"/>
  <c r="I26" i="13"/>
  <c r="P26" i="13" s="1"/>
  <c r="I27" i="13"/>
  <c r="P27" i="13" s="1"/>
  <c r="I28" i="13"/>
  <c r="P28" i="13" s="1"/>
  <c r="I29" i="13"/>
  <c r="P29" i="13" s="1"/>
  <c r="I30" i="13"/>
  <c r="P30" i="13" s="1"/>
  <c r="I31" i="13"/>
  <c r="P31" i="13" s="1"/>
  <c r="I32" i="13"/>
  <c r="P32" i="13" s="1"/>
  <c r="I33" i="13"/>
  <c r="P33" i="13" s="1"/>
  <c r="I34" i="13"/>
  <c r="P34" i="13" s="1"/>
  <c r="I35" i="13"/>
  <c r="P35" i="13" s="1"/>
  <c r="I36" i="13"/>
  <c r="P36" i="13" s="1"/>
  <c r="I37" i="13"/>
  <c r="P37" i="13" s="1"/>
  <c r="I38" i="13"/>
  <c r="P38" i="13" s="1"/>
  <c r="I39" i="13"/>
  <c r="P39" i="13" s="1"/>
  <c r="I40" i="13"/>
  <c r="P40" i="13" s="1"/>
  <c r="I41" i="13"/>
  <c r="P41" i="13" s="1"/>
  <c r="I42" i="13"/>
  <c r="P42" i="13" s="1"/>
  <c r="I43" i="13"/>
  <c r="P43" i="13" s="1"/>
  <c r="I44" i="13"/>
  <c r="P44" i="13" s="1"/>
  <c r="I45" i="13"/>
  <c r="P45" i="13" s="1"/>
  <c r="I46" i="13"/>
  <c r="P46" i="13" s="1"/>
  <c r="I47" i="13"/>
  <c r="P47" i="13" s="1"/>
  <c r="I48" i="13"/>
  <c r="P48" i="13" s="1"/>
  <c r="I49" i="13"/>
  <c r="P49" i="13" s="1"/>
  <c r="I50" i="13"/>
  <c r="P50" i="13" s="1"/>
  <c r="I51" i="13"/>
  <c r="P51" i="13" s="1"/>
  <c r="I52" i="13"/>
  <c r="P52" i="13" s="1"/>
  <c r="I53" i="13"/>
  <c r="P53" i="13" s="1"/>
  <c r="I54" i="13"/>
  <c r="P54" i="13" s="1"/>
  <c r="I55" i="13"/>
  <c r="P55" i="13" s="1"/>
  <c r="I56" i="13"/>
  <c r="P56" i="13" s="1"/>
  <c r="I57" i="13"/>
  <c r="P57" i="13" s="1"/>
  <c r="I58" i="13"/>
  <c r="P58" i="13" s="1"/>
  <c r="I59" i="13"/>
  <c r="P59" i="13" s="1"/>
  <c r="I60" i="13"/>
  <c r="P60" i="13" s="1"/>
  <c r="I61" i="13"/>
  <c r="P61" i="13" s="1"/>
  <c r="I62" i="13"/>
  <c r="P62" i="13" s="1"/>
  <c r="I63" i="13"/>
  <c r="P63" i="13" s="1"/>
  <c r="I64" i="13"/>
  <c r="P64" i="13" s="1"/>
  <c r="I65" i="13"/>
  <c r="P65" i="13" s="1"/>
  <c r="I66" i="13"/>
  <c r="P66" i="13" s="1"/>
  <c r="I67" i="13"/>
  <c r="P67" i="13" s="1"/>
  <c r="I68" i="13"/>
  <c r="P68" i="13" s="1"/>
  <c r="I69" i="13"/>
  <c r="P69" i="13" s="1"/>
  <c r="I70" i="13"/>
  <c r="P70" i="13" s="1"/>
  <c r="I71" i="13"/>
  <c r="P71" i="13" s="1"/>
  <c r="I72" i="13"/>
  <c r="P72" i="13" s="1"/>
  <c r="I73" i="13"/>
  <c r="I74" i="13"/>
  <c r="P74" i="13" s="1"/>
  <c r="I75" i="13"/>
  <c r="P75" i="13" s="1"/>
  <c r="I76" i="13"/>
  <c r="P76" i="13" s="1"/>
  <c r="I77" i="13"/>
  <c r="P77" i="13" s="1"/>
  <c r="I78" i="13"/>
  <c r="P78" i="13" s="1"/>
  <c r="I79" i="13"/>
  <c r="P79" i="13" s="1"/>
  <c r="I80" i="13"/>
  <c r="P80" i="13" s="1"/>
  <c r="I81" i="13"/>
  <c r="P81" i="13" s="1"/>
  <c r="I82" i="13"/>
  <c r="P82" i="13" s="1"/>
  <c r="I83" i="13"/>
  <c r="P83" i="13" s="1"/>
  <c r="I84" i="13"/>
  <c r="P84" i="13" s="1"/>
  <c r="I85" i="13"/>
  <c r="P85" i="13" s="1"/>
  <c r="I86" i="13"/>
  <c r="P86" i="13" s="1"/>
  <c r="I87" i="13"/>
  <c r="P87" i="13" s="1"/>
  <c r="I88" i="13"/>
  <c r="P88" i="13" s="1"/>
  <c r="I89" i="13"/>
  <c r="P89" i="13" s="1"/>
  <c r="I90" i="13"/>
  <c r="P90" i="13" s="1"/>
  <c r="I91" i="13"/>
  <c r="P91" i="13" s="1"/>
  <c r="I92" i="13"/>
  <c r="P92" i="13" s="1"/>
  <c r="I93" i="13"/>
  <c r="P93" i="13" s="1"/>
  <c r="I94" i="13"/>
  <c r="P94" i="13" s="1"/>
  <c r="I95" i="13"/>
  <c r="P95" i="13" s="1"/>
  <c r="I96" i="13"/>
  <c r="P96" i="13" s="1"/>
  <c r="I97" i="13"/>
  <c r="P97" i="13" s="1"/>
  <c r="I98" i="13"/>
  <c r="P98" i="13" s="1"/>
  <c r="I99" i="13"/>
  <c r="P99" i="13" s="1"/>
  <c r="I100" i="13"/>
  <c r="P100" i="13" s="1"/>
  <c r="I101" i="13"/>
  <c r="P101" i="13" s="1"/>
  <c r="I102" i="13"/>
  <c r="P102" i="13" s="1"/>
  <c r="I103" i="13"/>
  <c r="P103" i="13" s="1"/>
  <c r="I104" i="13"/>
  <c r="P104" i="13" s="1"/>
  <c r="I105" i="13"/>
  <c r="P105" i="13" s="1"/>
  <c r="I106" i="13"/>
  <c r="P106" i="13" s="1"/>
  <c r="I107" i="13"/>
  <c r="P107" i="13" s="1"/>
  <c r="I108" i="13"/>
  <c r="P108" i="13" s="1"/>
  <c r="I109" i="13"/>
  <c r="P109" i="13" s="1"/>
  <c r="I110" i="13"/>
  <c r="P110" i="13" s="1"/>
  <c r="I111" i="13"/>
  <c r="P111" i="13" s="1"/>
  <c r="I112" i="13"/>
  <c r="P112" i="13" s="1"/>
  <c r="I113" i="13"/>
  <c r="P113" i="13" s="1"/>
  <c r="I114" i="13"/>
  <c r="P114" i="13" s="1"/>
  <c r="I19" i="13"/>
  <c r="P19" i="13" s="1"/>
  <c r="I6" i="13"/>
  <c r="P6" i="13" s="1"/>
  <c r="I7" i="13"/>
  <c r="P7" i="13" s="1"/>
  <c r="I8" i="13"/>
  <c r="P8" i="13" s="1"/>
  <c r="I9" i="13"/>
  <c r="P9" i="13" s="1"/>
  <c r="I10" i="13"/>
  <c r="P10" i="13" s="1"/>
  <c r="I11" i="13"/>
  <c r="P11" i="13" s="1"/>
  <c r="I12" i="13"/>
  <c r="P12" i="13" s="1"/>
  <c r="I13" i="13"/>
  <c r="P13" i="13" s="1"/>
  <c r="I14" i="13"/>
  <c r="P14" i="13" s="1"/>
  <c r="I15" i="13"/>
  <c r="P15" i="13" s="1"/>
  <c r="I16" i="13"/>
  <c r="P16" i="13" s="1"/>
  <c r="I17" i="13"/>
  <c r="P17" i="13" s="1"/>
  <c r="I5" i="13"/>
  <c r="P5" i="13" s="1"/>
  <c r="I3" i="13"/>
  <c r="P3" i="13" s="1"/>
  <c r="I113" i="6"/>
  <c r="J113" i="6" s="1"/>
  <c r="I115" i="13" s="1"/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H111" i="13"/>
  <c r="H112" i="13"/>
  <c r="H113" i="13"/>
  <c r="H114" i="13"/>
  <c r="H109" i="13"/>
  <c r="H110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9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5" i="13"/>
  <c r="H3" i="13"/>
  <c r="E113" i="5"/>
  <c r="D113" i="5"/>
  <c r="H113" i="5"/>
  <c r="F113" i="5"/>
  <c r="I113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4" i="5"/>
  <c r="J5" i="5"/>
  <c r="J6" i="5"/>
  <c r="J7" i="5"/>
  <c r="J8" i="5"/>
  <c r="J3" i="5"/>
  <c r="G21" i="5" l="1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J71" i="5" s="1"/>
  <c r="H73" i="13" s="1"/>
  <c r="P73" i="13" s="1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3" i="5"/>
  <c r="G113" i="5" l="1"/>
  <c r="J113" i="5" s="1"/>
  <c r="H115" i="13" s="1"/>
  <c r="P115" i="13" s="1"/>
  <c r="J91" i="5"/>
  <c r="H93" i="13" s="1"/>
  <c r="G77" i="18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G26" i="13" l="1"/>
  <c r="G27" i="13"/>
  <c r="G31" i="13"/>
  <c r="G33" i="13"/>
  <c r="G36" i="13"/>
  <c r="G37" i="13"/>
  <c r="G41" i="13"/>
  <c r="G44" i="13"/>
  <c r="G45" i="13"/>
  <c r="G49" i="13"/>
  <c r="G57" i="13"/>
  <c r="G61" i="13"/>
  <c r="G62" i="13"/>
  <c r="G63" i="13"/>
  <c r="G80" i="13"/>
  <c r="G90" i="13"/>
  <c r="G93" i="13"/>
  <c r="G94" i="13"/>
  <c r="G101" i="13"/>
  <c r="G102" i="13"/>
  <c r="G103" i="13"/>
  <c r="G104" i="13"/>
  <c r="G106" i="13"/>
  <c r="G108" i="13"/>
  <c r="G111" i="13"/>
  <c r="G8" i="13"/>
  <c r="F113" i="4"/>
  <c r="H113" i="4"/>
  <c r="E113" i="4"/>
  <c r="D113" i="4"/>
  <c r="J8" i="4"/>
  <c r="J25" i="4"/>
  <c r="J26" i="4"/>
  <c r="J30" i="4"/>
  <c r="J32" i="4"/>
  <c r="J35" i="4"/>
  <c r="J36" i="4"/>
  <c r="J40" i="4"/>
  <c r="J43" i="4"/>
  <c r="J44" i="4"/>
  <c r="J48" i="4"/>
  <c r="J56" i="4"/>
  <c r="J60" i="4"/>
  <c r="J61" i="4"/>
  <c r="J62" i="4"/>
  <c r="J79" i="4"/>
  <c r="J89" i="4"/>
  <c r="J92" i="4"/>
  <c r="J93" i="4"/>
  <c r="J100" i="4"/>
  <c r="J101" i="4"/>
  <c r="J102" i="4"/>
  <c r="J103" i="4"/>
  <c r="J105" i="4"/>
  <c r="J107" i="4"/>
  <c r="J109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G26" i="4"/>
  <c r="G27" i="4"/>
  <c r="J27" i="4" s="1"/>
  <c r="G28" i="13" s="1"/>
  <c r="G28" i="4"/>
  <c r="J28" i="4" s="1"/>
  <c r="G29" i="13" s="1"/>
  <c r="G29" i="4"/>
  <c r="J29" i="4" s="1"/>
  <c r="G30" i="13" s="1"/>
  <c r="G30" i="4"/>
  <c r="G31" i="4"/>
  <c r="J31" i="4" s="1"/>
  <c r="G32" i="13" s="1"/>
  <c r="G32" i="4"/>
  <c r="G33" i="4"/>
  <c r="J33" i="4" s="1"/>
  <c r="G34" i="13" s="1"/>
  <c r="G34" i="4"/>
  <c r="J34" i="4" s="1"/>
  <c r="G35" i="13" s="1"/>
  <c r="G35" i="4"/>
  <c r="G36" i="4"/>
  <c r="G37" i="4"/>
  <c r="J37" i="4" s="1"/>
  <c r="G38" i="13" s="1"/>
  <c r="G38" i="4"/>
  <c r="J38" i="4" s="1"/>
  <c r="G39" i="13" s="1"/>
  <c r="G39" i="4"/>
  <c r="J39" i="4" s="1"/>
  <c r="G40" i="13" s="1"/>
  <c r="G40" i="4"/>
  <c r="G41" i="4"/>
  <c r="J41" i="4" s="1"/>
  <c r="G42" i="13" s="1"/>
  <c r="G42" i="4"/>
  <c r="J42" i="4" s="1"/>
  <c r="G43" i="13" s="1"/>
  <c r="G43" i="4"/>
  <c r="G44" i="4"/>
  <c r="G45" i="4"/>
  <c r="J45" i="4" s="1"/>
  <c r="G46" i="13" s="1"/>
  <c r="G46" i="4"/>
  <c r="J46" i="4" s="1"/>
  <c r="G47" i="13" s="1"/>
  <c r="G47" i="4"/>
  <c r="J47" i="4" s="1"/>
  <c r="G48" i="13" s="1"/>
  <c r="G48" i="4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G57" i="4"/>
  <c r="J57" i="4" s="1"/>
  <c r="G58" i="13" s="1"/>
  <c r="G58" i="4"/>
  <c r="J58" i="4" s="1"/>
  <c r="G59" i="13" s="1"/>
  <c r="G59" i="4"/>
  <c r="J59" i="4" s="1"/>
  <c r="G60" i="13" s="1"/>
  <c r="G60" i="4"/>
  <c r="G61" i="4"/>
  <c r="G62" i="4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G90" i="4"/>
  <c r="J90" i="4" s="1"/>
  <c r="G91" i="13" s="1"/>
  <c r="G91" i="4"/>
  <c r="J91" i="4" s="1"/>
  <c r="G92" i="13" s="1"/>
  <c r="G92" i="4"/>
  <c r="G93" i="4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G101" i="4"/>
  <c r="G102" i="4"/>
  <c r="G103" i="4"/>
  <c r="G104" i="4"/>
  <c r="J104" i="4" s="1"/>
  <c r="G105" i="13" s="1"/>
  <c r="G105" i="4"/>
  <c r="G106" i="4"/>
  <c r="J106" i="4" s="1"/>
  <c r="G107" i="13" s="1"/>
  <c r="G107" i="4"/>
  <c r="G108" i="4"/>
  <c r="J108" i="4" s="1"/>
  <c r="G110" i="13" s="1"/>
  <c r="G109" i="4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89" i="3"/>
  <c r="J88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3" i="3"/>
  <c r="G4" i="3" l="1"/>
  <c r="J4" i="3" s="1"/>
  <c r="G5" i="3"/>
  <c r="G6" i="3"/>
  <c r="G7" i="3"/>
  <c r="G8" i="3"/>
  <c r="G9" i="3"/>
  <c r="J9" i="3" s="1"/>
  <c r="G10" i="3"/>
  <c r="J10" i="3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J30" i="3" s="1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J64" i="3" s="1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J87" i="3" s="1"/>
  <c r="G88" i="3"/>
  <c r="G89" i="3"/>
  <c r="G90" i="3"/>
  <c r="J90" i="3" s="1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3" i="3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J3" i="2"/>
  <c r="E78" i="16" l="1"/>
  <c r="H78" i="16" s="1"/>
  <c r="H114" i="2"/>
  <c r="F114" i="2"/>
  <c r="E114" i="2"/>
  <c r="D114" i="2"/>
  <c r="G13" i="2" l="1"/>
  <c r="J54" i="2" l="1"/>
  <c r="G4" i="2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J114" i="2" s="1"/>
  <c r="G3" i="2"/>
  <c r="E115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D107" i="13" l="1"/>
  <c r="D108" i="13"/>
  <c r="D111" i="13"/>
  <c r="D112" i="13"/>
  <c r="D113" i="13"/>
  <c r="D12" i="13"/>
  <c r="D13" i="13"/>
  <c r="D14" i="13"/>
  <c r="D16" i="13"/>
  <c r="D22" i="13"/>
  <c r="D24" i="13"/>
  <c r="D25" i="13"/>
  <c r="D26" i="13"/>
  <c r="D28" i="13"/>
  <c r="D29" i="13"/>
  <c r="D31" i="13"/>
  <c r="D33" i="13"/>
  <c r="D34" i="13"/>
  <c r="D37" i="13"/>
  <c r="D38" i="13"/>
  <c r="D41" i="13"/>
  <c r="D44" i="13"/>
  <c r="D45" i="13"/>
  <c r="D46" i="13"/>
  <c r="D48" i="13"/>
  <c r="D49" i="13"/>
  <c r="D51" i="13"/>
  <c r="D55" i="13"/>
  <c r="D56" i="13"/>
  <c r="D57" i="13"/>
  <c r="D58" i="13"/>
  <c r="D59" i="13"/>
  <c r="D61" i="13"/>
  <c r="D62" i="13"/>
  <c r="D65" i="13"/>
  <c r="D74" i="13"/>
  <c r="D75" i="13"/>
  <c r="D80" i="13"/>
  <c r="D84" i="13"/>
  <c r="D87" i="13"/>
  <c r="D88" i="13"/>
  <c r="D91" i="13"/>
  <c r="D92" i="13"/>
  <c r="D96" i="13"/>
  <c r="D100" i="13"/>
  <c r="D101" i="13"/>
  <c r="D104" i="13"/>
  <c r="D105" i="13"/>
  <c r="D106" i="13"/>
  <c r="D4" i="13"/>
  <c r="P4" i="13" s="1"/>
  <c r="D8" i="13"/>
  <c r="J4" i="1"/>
  <c r="J8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5" i="13" s="1"/>
  <c r="G108" i="1"/>
  <c r="G84" i="1" l="1"/>
  <c r="G4" i="1"/>
  <c r="G5" i="1"/>
  <c r="J5" i="1" s="1"/>
  <c r="D5" i="13" s="1"/>
  <c r="G6" i="1"/>
  <c r="J6" i="1" s="1"/>
  <c r="D6" i="13" s="1"/>
  <c r="G7" i="1"/>
  <c r="J7" i="1" s="1"/>
  <c r="D7" i="13" s="1"/>
  <c r="G8" i="1"/>
  <c r="G9" i="1"/>
  <c r="J9" i="1" s="1"/>
  <c r="D9" i="13" s="1"/>
  <c r="G10" i="1"/>
  <c r="J10" i="1" s="1"/>
  <c r="D10" i="13" s="1"/>
  <c r="G11" i="1"/>
  <c r="J11" i="1" s="1"/>
  <c r="D11" i="13" s="1"/>
  <c r="G12" i="1"/>
  <c r="G13" i="1"/>
  <c r="G14" i="1"/>
  <c r="G15" i="1"/>
  <c r="J15" i="1" s="1"/>
  <c r="D15" i="13" s="1"/>
  <c r="G16" i="1"/>
  <c r="G17" i="1"/>
  <c r="J17" i="1" s="1"/>
  <c r="D17" i="13" s="1"/>
  <c r="G18" i="1"/>
  <c r="J18" i="1" s="1"/>
  <c r="D18" i="13" s="1"/>
  <c r="P18" i="13" s="1"/>
  <c r="G19" i="1"/>
  <c r="J19" i="1" s="1"/>
  <c r="D19" i="13" s="1"/>
  <c r="G20" i="1"/>
  <c r="J20" i="1" s="1"/>
  <c r="D20" i="13" s="1"/>
  <c r="G21" i="1"/>
  <c r="J21" i="1" s="1"/>
  <c r="D21" i="13" s="1"/>
  <c r="G22" i="1"/>
  <c r="G23" i="1"/>
  <c r="J23" i="1" s="1"/>
  <c r="D23" i="13" s="1"/>
  <c r="G24" i="1"/>
  <c r="G25" i="1"/>
  <c r="G26" i="1"/>
  <c r="G27" i="1"/>
  <c r="J27" i="1" s="1"/>
  <c r="D27" i="13" s="1"/>
  <c r="G28" i="1"/>
  <c r="G29" i="1"/>
  <c r="G30" i="1"/>
  <c r="J30" i="1" s="1"/>
  <c r="D30" i="13" s="1"/>
  <c r="G31" i="1"/>
  <c r="G32" i="1"/>
  <c r="J32" i="1" s="1"/>
  <c r="D32" i="13" s="1"/>
  <c r="G33" i="1"/>
  <c r="G34" i="1"/>
  <c r="G35" i="1"/>
  <c r="J35" i="1" s="1"/>
  <c r="D35" i="13" s="1"/>
  <c r="G36" i="1"/>
  <c r="J36" i="1" s="1"/>
  <c r="D36" i="13" s="1"/>
  <c r="G37" i="1"/>
  <c r="G38" i="1"/>
  <c r="G39" i="1"/>
  <c r="J39" i="1" s="1"/>
  <c r="D39" i="13" s="1"/>
  <c r="G40" i="1"/>
  <c r="J40" i="1" s="1"/>
  <c r="D40" i="13" s="1"/>
  <c r="G41" i="1"/>
  <c r="G42" i="1"/>
  <c r="J42" i="1" s="1"/>
  <c r="D42" i="13" s="1"/>
  <c r="G43" i="1"/>
  <c r="J43" i="1" s="1"/>
  <c r="D43" i="13" s="1"/>
  <c r="G44" i="1"/>
  <c r="G45" i="1"/>
  <c r="G46" i="1"/>
  <c r="G47" i="1"/>
  <c r="J47" i="1" s="1"/>
  <c r="D47" i="13" s="1"/>
  <c r="G48" i="1"/>
  <c r="G49" i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G56" i="1"/>
  <c r="G57" i="1"/>
  <c r="G58" i="1"/>
  <c r="G59" i="1"/>
  <c r="G60" i="1"/>
  <c r="J60" i="1" s="1"/>
  <c r="D60" i="13" s="1"/>
  <c r="G61" i="1"/>
  <c r="G62" i="1"/>
  <c r="G63" i="1"/>
  <c r="J63" i="1" s="1"/>
  <c r="D63" i="13" s="1"/>
  <c r="G64" i="1"/>
  <c r="J64" i="1" s="1"/>
  <c r="D64" i="13" s="1"/>
  <c r="G65" i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G75" i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G88" i="1"/>
  <c r="G89" i="1"/>
  <c r="J89" i="1" s="1"/>
  <c r="D89" i="13" s="1"/>
  <c r="G90" i="1"/>
  <c r="J90" i="1" s="1"/>
  <c r="D90" i="13" s="1"/>
  <c r="G91" i="1"/>
  <c r="G92" i="1"/>
  <c r="G93" i="1"/>
  <c r="D93" i="13" s="1"/>
  <c r="G94" i="1"/>
  <c r="J94" i="1" s="1"/>
  <c r="D94" i="13" s="1"/>
  <c r="G95" i="1"/>
  <c r="J95" i="1" s="1"/>
  <c r="D95" i="13" s="1"/>
  <c r="G96" i="1"/>
  <c r="G97" i="1"/>
  <c r="J97" i="1" s="1"/>
  <c r="D97" i="13" s="1"/>
  <c r="G98" i="1"/>
  <c r="J98" i="1" s="1"/>
  <c r="D98" i="13" s="1"/>
  <c r="G99" i="1"/>
  <c r="J99" i="1" s="1"/>
  <c r="D99" i="13" s="1"/>
  <c r="G100" i="1"/>
  <c r="G101" i="1"/>
  <c r="G102" i="1"/>
  <c r="J102" i="1" s="1"/>
  <c r="D102" i="13" s="1"/>
  <c r="G103" i="1"/>
  <c r="J103" i="1" s="1"/>
  <c r="D103" i="13" s="1"/>
  <c r="G104" i="1"/>
  <c r="G105" i="1"/>
  <c r="G106" i="1"/>
  <c r="G107" i="1"/>
  <c r="G109" i="1"/>
  <c r="J109" i="1" s="1"/>
  <c r="D110" i="13" s="1"/>
  <c r="G110" i="1"/>
  <c r="G111" i="1"/>
  <c r="G112" i="1"/>
  <c r="G113" i="1"/>
  <c r="J113" i="1" s="1"/>
  <c r="D114" i="13" s="1"/>
  <c r="G3" i="1"/>
  <c r="J3" i="1" s="1"/>
  <c r="D3" i="13" s="1"/>
</calcChain>
</file>

<file path=xl/sharedStrings.xml><?xml version="1.0" encoding="utf-8"?>
<sst xmlns="http://schemas.openxmlformats.org/spreadsheetml/2006/main" count="5701" uniqueCount="510">
  <si>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</si>
  <si>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</si>
  <si>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</si>
  <si>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</si>
  <si>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</si>
  <si>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</si>
  <si>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</si>
  <si>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</si>
  <si>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</si>
  <si>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</si>
  <si>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</si>
  <si>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</si>
  <si>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</si>
  <si>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</si>
  <si>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</si>
  <si>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</si>
  <si>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</si>
  <si>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</si>
  <si>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</si>
  <si>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</si>
  <si>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</si>
  <si>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</si>
  <si>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</si>
  <si>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</si>
  <si>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</si>
  <si>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</si>
  <si>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</si>
  <si>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</si>
  <si>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</si>
  <si>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</si>
  <si>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</si>
  <si>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</si>
  <si>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</si>
  <si>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</si>
  <si>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</si>
  <si>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</si>
  <si>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</si>
  <si>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</si>
  <si>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</si>
  <si>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</si>
  <si>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</si>
  <si>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</si>
  <si>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</si>
  <si>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</si>
  <si>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</si>
  <si>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</si>
  <si>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</si>
  <si>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</si>
  <si>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</si>
  <si>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</si>
  <si>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</si>
  <si>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</si>
  <si>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</si>
  <si>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</si>
  <si>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</si>
  <si>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</si>
  <si>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</si>
  <si>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</si>
  <si>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</si>
  <si>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</si>
  <si>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</si>
  <si>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</si>
  <si>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</si>
  <si>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</si>
  <si>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</si>
  <si>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</si>
  <si>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</si>
  <si>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</si>
  <si>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</si>
  <si>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</si>
  <si>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</si>
  <si>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</si>
  <si>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</si>
  <si>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</si>
  <si>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</si>
  <si>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</si>
  <si>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</si>
  <si>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</si>
  <si>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</si>
  <si>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</si>
  <si>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</si>
  <si>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</si>
  <si>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</si>
  <si>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</si>
  <si>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</si>
  <si>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</si>
  <si>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</si>
  <si>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</si>
  <si>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</si>
  <si>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</si>
  <si>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</si>
  <si>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</si>
  <si>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</si>
  <si>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</si>
  <si>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</si>
  <si>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</si>
  <si>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</si>
  <si>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</si>
  <si>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</si>
  <si>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</si>
  <si>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</si>
  <si>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</si>
  <si>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</si>
  <si>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</si>
  <si>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</si>
  <si>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</si>
  <si>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</si>
  <si>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</si>
  <si>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</si>
  <si>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</si>
  <si>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</si>
  <si>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</si>
  <si>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</si>
  <si>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</si>
  <si>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</si>
  <si>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</si>
  <si>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</si>
  <si>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</si>
  <si>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</si>
  <si>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</si>
  <si>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</si>
  <si>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</si>
  <si>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</si>
  <si>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</si>
  <si>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</si>
  <si>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</si>
  <si>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</si>
  <si>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</si>
  <si>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</si>
  <si>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</si>
  <si>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</si>
  <si>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</si>
  <si>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</si>
  <si>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</si>
  <si>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</si>
  <si>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</si>
  <si>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</si>
  <si>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</si>
  <si>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</si>
  <si>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</si>
  <si>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</si>
  <si>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</si>
  <si>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</si>
  <si>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</si>
  <si>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</si>
  <si>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</si>
  <si>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</si>
  <si>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</si>
  <si>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</si>
  <si>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</si>
  <si>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</si>
  <si>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</si>
  <si>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</si>
  <si>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</si>
  <si>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</si>
  <si>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</si>
  <si>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</si>
  <si>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</si>
  <si>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</si>
  <si>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</si>
  <si>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</si>
  <si>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</si>
  <si>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</si>
  <si>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</si>
  <si>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</si>
  <si>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</si>
  <si>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</si>
  <si>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</si>
  <si>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</si>
  <si>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</si>
  <si>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</si>
  <si>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</si>
  <si>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</si>
  <si>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</si>
  <si>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</si>
  <si>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</si>
  <si>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</si>
  <si>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</si>
  <si>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</si>
  <si>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</si>
  <si>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</si>
  <si>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</si>
  <si>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</si>
  <si>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</si>
  <si>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</si>
  <si>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</si>
  <si>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</si>
  <si>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</si>
  <si>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</si>
  <si>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</si>
  <si>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</si>
  <si>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</si>
  <si>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</si>
  <si>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</si>
  <si>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</si>
  <si>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</si>
  <si>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</si>
  <si>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</si>
  <si>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</si>
  <si>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</si>
  <si>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</si>
  <si>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</si>
  <si>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</si>
  <si>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</si>
  <si>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</si>
  <si>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</si>
  <si>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</si>
  <si>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</si>
  <si>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</si>
  <si>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</si>
  <si>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</si>
  <si>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</si>
  <si>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</si>
  <si>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</si>
  <si>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</si>
  <si>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</si>
  <si>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</si>
  <si>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</si>
  <si>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</si>
  <si>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</si>
  <si>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</si>
  <si>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</si>
  <si>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</si>
  <si>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</si>
  <si>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</si>
  <si>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</si>
  <si>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</si>
  <si>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</si>
  <si>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</si>
  <si>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</si>
  <si>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</si>
  <si>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</si>
  <si>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</si>
  <si>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</si>
  <si>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</si>
  <si>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</si>
  <si>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</si>
  <si>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</si>
  <si>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</si>
  <si>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</si>
  <si>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</si>
  <si>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</si>
  <si>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</si>
  <si>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</si>
  <si>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</si>
  <si>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</si>
  <si>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</si>
  <si>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</si>
  <si>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</si>
  <si>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</si>
  <si>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</si>
  <si>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</si>
  <si>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</si>
  <si>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</si>
  <si>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</si>
  <si>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</si>
  <si>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</si>
  <si>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</si>
  <si>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</si>
  <si>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</si>
  <si>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</si>
  <si>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</si>
  <si>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</si>
  <si>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</si>
  <si>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</si>
  <si>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</si>
  <si>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</si>
  <si>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</si>
  <si>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</si>
  <si>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</si>
  <si>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</si>
  <si>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</si>
  <si>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</si>
  <si>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</si>
  <si>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</si>
  <si>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</si>
  <si>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</si>
  <si>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</si>
  <si>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</si>
  <si>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</si>
  <si>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</si>
  <si>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</si>
  <si>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</si>
  <si>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</si>
  <si>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</si>
  <si>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</si>
  <si>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</si>
  <si>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</si>
  <si>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</si>
  <si>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</si>
  <si>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</si>
  <si>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</si>
  <si>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</si>
  <si>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</si>
  <si>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</si>
  <si>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</si>
  <si>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</si>
  <si>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</si>
  <si>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</si>
  <si>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</si>
  <si>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</si>
  <si>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</si>
  <si>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</si>
  <si>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</si>
  <si>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</si>
  <si>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</si>
  <si>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</si>
  <si>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</si>
  <si>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</si>
  <si>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</si>
  <si>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</si>
  <si>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</si>
  <si>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</si>
  <si>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</si>
  <si>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</si>
  <si>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</si>
  <si>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</si>
  <si>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</si>
  <si>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</si>
  <si>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</si>
  <si>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</si>
  <si>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Ron Thompson</t>
  </si>
  <si>
    <t>405-262-0042</t>
  </si>
  <si>
    <t>405-354-4872</t>
  </si>
  <si>
    <t>580-223-9705 Ext. 335</t>
  </si>
  <si>
    <t>580-229-1291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</si>
  <si>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</si>
  <si>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</si>
  <si>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</si>
  <si>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</si>
  <si>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</si>
  <si>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</si>
  <si>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</si>
  <si>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</si>
  <si>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</si>
  <si>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</si>
  <si>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</si>
  <si>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</si>
  <si>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</si>
  <si>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</si>
  <si>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</si>
  <si>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</si>
  <si>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</si>
  <si>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</si>
  <si>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</si>
  <si>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Jana Haynes</t>
  </si>
  <si>
    <t>918-253-4511 Ext. 201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</si>
  <si>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</si>
  <si>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</si>
  <si>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</si>
  <si>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</si>
  <si>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</si>
  <si>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</si>
  <si>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</si>
  <si>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</si>
  <si>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</si>
  <si>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</si>
  <si>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</si>
  <si>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</si>
  <si>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</si>
  <si>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</si>
  <si>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</si>
  <si>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</si>
  <si>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</si>
  <si>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</si>
  <si>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Darlene McCoy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</si>
  <si>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</si>
  <si>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</si>
  <si>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</si>
  <si>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</si>
  <si>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</si>
  <si>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</si>
  <si>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</si>
  <si>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</si>
  <si>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</si>
  <si>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</si>
  <si>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918-647-8601 Ext.201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</si>
  <si>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</si>
  <si>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</si>
  <si>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</si>
  <si>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</si>
  <si>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</si>
  <si>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</si>
  <si>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</si>
  <si>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</si>
  <si>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</si>
  <si>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</si>
  <si>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</si>
  <si>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</si>
  <si>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</si>
  <si>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</si>
  <si>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</si>
  <si>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</si>
  <si>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</si>
  <si>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</si>
  <si>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</si>
  <si>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</si>
  <si>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</si>
  <si>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</si>
  <si>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</si>
  <si>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</si>
  <si>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</si>
  <si>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</si>
  <si>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</si>
  <si>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</si>
  <si>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</si>
  <si>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</si>
  <si>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</si>
  <si>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Samarripa</t>
  </si>
  <si>
    <t>405-632-6688 Ex. 12104</t>
  </si>
  <si>
    <t>Diana Jackson</t>
  </si>
  <si>
    <t xml:space="preserve">405-632-6688 </t>
  </si>
  <si>
    <t>Cynthia Carrillo</t>
  </si>
  <si>
    <t>405-632-6688 Ext. 11292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</si>
  <si>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</si>
  <si>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</si>
  <si>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</si>
  <si>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</si>
  <si>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</si>
  <si>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</si>
  <si>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</si>
  <si>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</si>
  <si>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</si>
  <si>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</si>
  <si>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</si>
  <si>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</si>
  <si>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</si>
  <si>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</si>
  <si>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</si>
  <si>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</si>
  <si>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</si>
  <si>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</si>
  <si>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</si>
  <si>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</si>
  <si>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</si>
  <si>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</si>
  <si>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</si>
  <si>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</si>
  <si>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</si>
  <si>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</si>
  <si>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</si>
  <si>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</si>
  <si>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</si>
  <si>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</si>
  <si>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</si>
  <si>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</si>
  <si>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</si>
  <si>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</si>
  <si>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</si>
  <si>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</si>
  <si>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</si>
  <si>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</si>
  <si>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</si>
  <si>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</si>
  <si>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</si>
  <si>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</si>
  <si>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</si>
  <si>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</si>
  <si>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918-486-2845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</si>
  <si>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</si>
  <si>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</si>
  <si>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</si>
  <si>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</si>
  <si>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</si>
  <si>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</si>
  <si>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</si>
  <si>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</si>
  <si>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</si>
  <si>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</si>
  <si>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</si>
  <si>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</si>
  <si>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</si>
  <si>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Sarah Stevenson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</si>
  <si>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</si>
  <si>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</si>
  <si>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</si>
  <si>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</si>
  <si>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</si>
  <si>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</si>
  <si>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</si>
  <si>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</si>
  <si>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Kathy Hodge</t>
  </si>
  <si>
    <t>Chelsea Reese</t>
  </si>
  <si>
    <t>918-540-2481 Ext. 100</t>
  </si>
  <si>
    <t>Nancy Lamle</t>
  </si>
  <si>
    <t>Esmeralda Mata-Ruiz</t>
  </si>
  <si>
    <t>Rhonda Jech</t>
  </si>
  <si>
    <t>Janlee Hoppers</t>
  </si>
  <si>
    <t>Bonnie Payne</t>
  </si>
  <si>
    <t>Jennifer Walters</t>
  </si>
  <si>
    <t>Joy Richert/Leah Fleener</t>
  </si>
  <si>
    <t>Mark Mason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</si>
  <si>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</si>
  <si>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</si>
  <si>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</si>
  <si>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</si>
  <si>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</si>
  <si>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</si>
  <si>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</si>
  <si>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</si>
  <si>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</si>
  <si>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</si>
  <si>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Jeny Long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</si>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</sst>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23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37" fontId="5" fillId="0" borderId="0" xfId="0" applyNumberFormat="1" applyFont="1" applyFill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0" fontId="5" fillId="3" borderId="0" xfId="0" applyFont="1" applyFill="1"/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9" fontId="5" fillId="3" borderId="6" xfId="2" applyNumberFormat="1" applyFont="1" applyFill="1" applyBorder="1" applyAlignment="1">
      <alignment horizontal="right"/>
    </xf>
    <xf numFmtId="49" fontId="4" fillId="3" borderId="0" xfId="0" quotePrefix="1" applyNumberFormat="1" applyFont="1" applyFill="1" applyAlignment="1" applyProtection="1">
      <alignment horizontal="center"/>
    </xf>
    <xf numFmtId="3" fontId="4" fillId="3" borderId="7" xfId="4" applyNumberFormat="1" applyFont="1" applyFill="1" applyBorder="1">
      <alignment vertical="top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84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43101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14" t="s">
        <v>23</v>
      </c>
      <c r="B8" s="115" t="s">
        <v>21</v>
      </c>
      <c r="C8" s="116" t="s">
        <v>24</v>
      </c>
      <c r="D8" s="117">
        <v>6</v>
      </c>
      <c r="E8" s="118">
        <v>61</v>
      </c>
      <c r="F8" s="118">
        <v>0</v>
      </c>
      <c r="G8" s="118">
        <f t="shared" si="0"/>
        <v>67</v>
      </c>
      <c r="H8" s="116">
        <v>6</v>
      </c>
      <c r="I8" s="116">
        <v>92</v>
      </c>
      <c r="J8" s="119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14" t="s">
        <v>42</v>
      </c>
      <c r="B15" s="115" t="s">
        <v>40</v>
      </c>
      <c r="C15" s="116" t="s">
        <v>43</v>
      </c>
      <c r="D15" s="117">
        <v>1</v>
      </c>
      <c r="E15" s="118">
        <v>13</v>
      </c>
      <c r="F15" s="118">
        <v>0</v>
      </c>
      <c r="G15" s="118">
        <f t="shared" si="0"/>
        <v>14</v>
      </c>
      <c r="H15" s="116">
        <v>1</v>
      </c>
      <c r="I15" s="116">
        <v>19</v>
      </c>
      <c r="J15" s="119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14" t="s">
        <v>72</v>
      </c>
      <c r="B26" s="115" t="s">
        <v>73</v>
      </c>
      <c r="C26" s="116" t="s">
        <v>74</v>
      </c>
      <c r="D26" s="117">
        <v>3</v>
      </c>
      <c r="E26" s="118">
        <v>102</v>
      </c>
      <c r="F26" s="118">
        <v>0</v>
      </c>
      <c r="G26" s="118">
        <f t="shared" si="0"/>
        <v>105</v>
      </c>
      <c r="H26" s="116">
        <v>7</v>
      </c>
      <c r="I26" s="116">
        <v>162</v>
      </c>
      <c r="J26" s="119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14" t="s">
        <v>85</v>
      </c>
      <c r="B31" s="115" t="s">
        <v>86</v>
      </c>
      <c r="C31" s="116" t="s">
        <v>87</v>
      </c>
      <c r="D31" s="117">
        <v>2</v>
      </c>
      <c r="E31" s="118">
        <v>1</v>
      </c>
      <c r="F31" s="118">
        <v>0</v>
      </c>
      <c r="G31" s="118">
        <f t="shared" si="0"/>
        <v>3</v>
      </c>
      <c r="H31" s="116">
        <v>2</v>
      </c>
      <c r="I31" s="116">
        <v>4</v>
      </c>
      <c r="J31" s="119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14" t="s">
        <v>119</v>
      </c>
      <c r="B42" s="115" t="s">
        <v>120</v>
      </c>
      <c r="C42" s="116" t="s">
        <v>121</v>
      </c>
      <c r="D42" s="117">
        <v>10</v>
      </c>
      <c r="E42" s="118">
        <v>76</v>
      </c>
      <c r="F42" s="118">
        <v>0</v>
      </c>
      <c r="G42" s="118">
        <f t="shared" si="0"/>
        <v>86</v>
      </c>
      <c r="H42" s="116">
        <v>1</v>
      </c>
      <c r="I42" s="116">
        <v>123</v>
      </c>
      <c r="J42" s="119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14" t="s">
        <v>156</v>
      </c>
      <c r="B55" s="115" t="s">
        <v>154</v>
      </c>
      <c r="C55" s="116" t="s">
        <v>157</v>
      </c>
      <c r="D55" s="117">
        <v>1</v>
      </c>
      <c r="E55" s="118">
        <v>36</v>
      </c>
      <c r="F55" s="118">
        <v>0</v>
      </c>
      <c r="G55" s="118">
        <f t="shared" si="0"/>
        <v>37</v>
      </c>
      <c r="H55" s="116">
        <v>0</v>
      </c>
      <c r="I55" s="116">
        <v>47</v>
      </c>
      <c r="J55" s="119">
        <f t="shared" si="1"/>
        <v>0.78723404255319152</v>
      </c>
    </row>
    <row r="56" spans="1:10" x14ac:dyDescent="0.2">
      <c r="A56" s="114" t="s">
        <v>158</v>
      </c>
      <c r="B56" s="115" t="s">
        <v>159</v>
      </c>
      <c r="C56" s="116" t="s">
        <v>160</v>
      </c>
      <c r="D56" s="117">
        <v>12</v>
      </c>
      <c r="E56" s="118">
        <v>64</v>
      </c>
      <c r="F56" s="118">
        <v>0</v>
      </c>
      <c r="G56" s="118">
        <f t="shared" si="0"/>
        <v>76</v>
      </c>
      <c r="H56" s="116">
        <v>10</v>
      </c>
      <c r="I56" s="116">
        <v>100</v>
      </c>
      <c r="J56" s="119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477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455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51" activePane="bottomRight" state="frozen"/>
      <selection activeCell="H101" sqref="H101"/>
      <selection pane="topRight" activeCell="H101" sqref="H101"/>
      <selection pane="bottomLeft" activeCell="H101" sqref="H101"/>
      <selection pane="bottomRight" activeCell="N69" sqref="N6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0">
        <v>43221</v>
      </c>
      <c r="C1" s="111"/>
      <c r="D1" s="111"/>
      <c r="E1" s="111"/>
      <c r="F1" s="111"/>
      <c r="G1" s="11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8">
        <f t="shared" si="1"/>
        <v>2.4210526315789473</v>
      </c>
    </row>
    <row r="8" spans="1:9" x14ac:dyDescent="0.2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8">
        <f t="shared" si="1"/>
        <v>0.87704918032786883</v>
      </c>
    </row>
    <row r="9" spans="1:9" x14ac:dyDescent="0.2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8">
        <f t="shared" si="1"/>
        <v>0.94285714285714284</v>
      </c>
    </row>
    <row r="10" spans="1:9" x14ac:dyDescent="0.2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8">
        <v>0.9438202247191011</v>
      </c>
    </row>
    <row r="11" spans="1:9" x14ac:dyDescent="0.2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8">
        <v>1.5576923076923077</v>
      </c>
    </row>
    <row r="12" spans="1:9" x14ac:dyDescent="0.2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8">
        <f t="shared" si="1"/>
        <v>1.0327868852459017</v>
      </c>
    </row>
    <row r="13" spans="1:9" x14ac:dyDescent="0.2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8">
        <f t="shared" si="1"/>
        <v>0.8571428571428571</v>
      </c>
    </row>
    <row r="14" spans="1:9" x14ac:dyDescent="0.2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8">
        <v>0.9981718464351006</v>
      </c>
    </row>
    <row r="15" spans="1:9" x14ac:dyDescent="0.2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8">
        <f t="shared" si="1"/>
        <v>0.83333333333333337</v>
      </c>
    </row>
    <row r="16" spans="1:9" x14ac:dyDescent="0.2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7">
        <v>363</v>
      </c>
      <c r="H16" s="108">
        <v>1.7796143250688705</v>
      </c>
    </row>
    <row r="17" spans="1:20" x14ac:dyDescent="0.2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8">
        <f t="shared" si="1"/>
        <v>0.92307692307692313</v>
      </c>
    </row>
    <row r="18" spans="1:20" x14ac:dyDescent="0.2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8">
        <f t="shared" si="1"/>
        <v>1.3333333333333333</v>
      </c>
    </row>
    <row r="19" spans="1:20" x14ac:dyDescent="0.2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8">
        <v>0.73404255319148937</v>
      </c>
    </row>
    <row r="20" spans="1:20" x14ac:dyDescent="0.2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8">
        <v>1.5384615384615385</v>
      </c>
    </row>
    <row r="21" spans="1:20" x14ac:dyDescent="0.2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8">
        <f t="shared" si="1"/>
        <v>1.1509433962264151</v>
      </c>
    </row>
    <row r="22" spans="1:20" x14ac:dyDescent="0.2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8">
        <f t="shared" si="1"/>
        <v>1.6666666666666667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8">
        <f t="shared" si="1"/>
        <v>1</v>
      </c>
    </row>
    <row r="24" spans="1:20" x14ac:dyDescent="0.2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8">
        <f t="shared" si="1"/>
        <v>1.092741935483871</v>
      </c>
      <c r="T24" s="17" t="s">
        <v>94</v>
      </c>
    </row>
    <row r="25" spans="1:20" x14ac:dyDescent="0.2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8">
        <f t="shared" si="1"/>
        <v>1.0126582278481013</v>
      </c>
    </row>
    <row r="26" spans="1:20" s="24" customFormat="1" x14ac:dyDescent="0.2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8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8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8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8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8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8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8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8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8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8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8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8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8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8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8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8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8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8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8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8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8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8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8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8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8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8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8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8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226</v>
      </c>
      <c r="C54" s="22">
        <v>2786</v>
      </c>
      <c r="D54" s="22">
        <v>1</v>
      </c>
      <c r="E54" s="22">
        <v>3012</v>
      </c>
      <c r="F54" s="20">
        <v>135</v>
      </c>
      <c r="G54" s="20">
        <v>2900</v>
      </c>
      <c r="H54" s="108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8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8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8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8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8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8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8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8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8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8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8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8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13</v>
      </c>
      <c r="C67" s="22">
        <v>98</v>
      </c>
      <c r="D67" s="22">
        <v>0</v>
      </c>
      <c r="E67" s="22">
        <v>111</v>
      </c>
      <c r="F67" s="20">
        <v>13</v>
      </c>
      <c r="G67" s="20">
        <v>105</v>
      </c>
      <c r="H67" s="108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8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8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8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8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8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8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8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8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6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 t="shared" ref="B77:G77" si="4">SUM(B3:B76)</f>
        <v>1055</v>
      </c>
      <c r="C77" s="22">
        <f t="shared" si="4"/>
        <v>10428</v>
      </c>
      <c r="D77" s="22">
        <f t="shared" si="4"/>
        <v>14</v>
      </c>
      <c r="E77" s="22">
        <f t="shared" si="4"/>
        <v>11496</v>
      </c>
      <c r="F77" s="33">
        <f t="shared" si="4"/>
        <v>728</v>
      </c>
      <c r="G77" s="33">
        <f t="shared" si="4"/>
        <v>10261</v>
      </c>
      <c r="H77" s="108">
        <f t="shared" si="3"/>
        <v>1.1203586395088199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93" sqref="A93:J93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43252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3</v>
      </c>
      <c r="E3" s="22">
        <v>24</v>
      </c>
      <c r="F3" s="22">
        <v>0</v>
      </c>
      <c r="G3" s="22">
        <f>D3+E3+F3</f>
        <v>27</v>
      </c>
      <c r="H3" s="20">
        <v>4</v>
      </c>
      <c r="I3" s="20">
        <v>30</v>
      </c>
      <c r="J3" s="23">
        <f>G3/I3</f>
        <v>0.9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28</v>
      </c>
      <c r="F4" s="22">
        <v>0</v>
      </c>
      <c r="G4" s="22">
        <f t="shared" ref="G4:G67" si="0">D4+E4+F4</f>
        <v>28</v>
      </c>
      <c r="H4" s="20">
        <v>0</v>
      </c>
      <c r="I4" s="20">
        <v>31</v>
      </c>
      <c r="J4" s="23">
        <f t="shared" ref="J4:J67" si="1">G4/I4</f>
        <v>0.90322580645161288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3</v>
      </c>
      <c r="E5" s="22">
        <v>5</v>
      </c>
      <c r="F5" s="22">
        <v>0</v>
      </c>
      <c r="G5" s="22">
        <f t="shared" si="0"/>
        <v>8</v>
      </c>
      <c r="H5" s="20">
        <v>3</v>
      </c>
      <c r="I5" s="20">
        <v>8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3</v>
      </c>
      <c r="E6" s="22">
        <v>27</v>
      </c>
      <c r="F6" s="22">
        <v>0</v>
      </c>
      <c r="G6" s="22">
        <f t="shared" si="0"/>
        <v>30</v>
      </c>
      <c r="H6" s="20">
        <v>3</v>
      </c>
      <c r="I6" s="20">
        <v>13</v>
      </c>
      <c r="J6" s="23">
        <f t="shared" si="1"/>
        <v>2.3076923076923075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6</v>
      </c>
      <c r="E7" s="22">
        <v>67</v>
      </c>
      <c r="F7" s="22">
        <v>0</v>
      </c>
      <c r="G7" s="22">
        <f t="shared" si="0"/>
        <v>73</v>
      </c>
      <c r="H7" s="20">
        <v>5</v>
      </c>
      <c r="I7" s="20">
        <v>56</v>
      </c>
      <c r="J7" s="23">
        <f t="shared" si="1"/>
        <v>1.3035714285714286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25</v>
      </c>
      <c r="F8" s="22">
        <v>0</v>
      </c>
      <c r="G8" s="22">
        <f t="shared" si="0"/>
        <v>25</v>
      </c>
      <c r="H8" s="20">
        <v>0</v>
      </c>
      <c r="I8" s="20">
        <v>20</v>
      </c>
      <c r="J8" s="23">
        <f t="shared" si="1"/>
        <v>1.25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10</v>
      </c>
      <c r="E9" s="22">
        <v>76</v>
      </c>
      <c r="F9" s="22">
        <v>0</v>
      </c>
      <c r="G9" s="22">
        <f t="shared" si="0"/>
        <v>86</v>
      </c>
      <c r="H9" s="20">
        <v>7</v>
      </c>
      <c r="I9" s="20">
        <v>102</v>
      </c>
      <c r="J9" s="23">
        <f t="shared" si="1"/>
        <v>0.84313725490196079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1</v>
      </c>
      <c r="E10" s="22">
        <v>24</v>
      </c>
      <c r="F10" s="22">
        <v>0</v>
      </c>
      <c r="G10" s="22">
        <f t="shared" si="0"/>
        <v>25</v>
      </c>
      <c r="H10" s="20">
        <v>1</v>
      </c>
      <c r="I10" s="20">
        <v>30</v>
      </c>
      <c r="J10" s="23">
        <f t="shared" si="1"/>
        <v>0.83333333333333337</v>
      </c>
    </row>
    <row r="11" spans="1:11" x14ac:dyDescent="0.2">
      <c r="A11" s="114" t="s">
        <v>34</v>
      </c>
      <c r="B11" s="115" t="s">
        <v>35</v>
      </c>
      <c r="C11" s="116" t="s">
        <v>36</v>
      </c>
      <c r="D11" s="117">
        <v>9</v>
      </c>
      <c r="E11" s="118">
        <v>67</v>
      </c>
      <c r="F11" s="118">
        <v>0</v>
      </c>
      <c r="G11" s="118">
        <f t="shared" si="0"/>
        <v>76</v>
      </c>
      <c r="H11" s="116">
        <v>6</v>
      </c>
      <c r="I11" s="116">
        <v>97</v>
      </c>
      <c r="J11" s="119">
        <f t="shared" si="1"/>
        <v>0.78350515463917525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25</v>
      </c>
      <c r="E12" s="22">
        <v>263</v>
      </c>
      <c r="F12" s="22">
        <v>0</v>
      </c>
      <c r="G12" s="22">
        <f t="shared" si="0"/>
        <v>288</v>
      </c>
      <c r="H12" s="20">
        <v>23</v>
      </c>
      <c r="I12" s="20">
        <v>134</v>
      </c>
      <c r="J12" s="23">
        <f t="shared" si="1"/>
        <v>2.1492537313432836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7</v>
      </c>
      <c r="E13" s="22">
        <v>79</v>
      </c>
      <c r="F13" s="22">
        <v>0</v>
      </c>
      <c r="G13" s="22">
        <f t="shared" si="0"/>
        <v>86</v>
      </c>
      <c r="H13" s="20">
        <v>6</v>
      </c>
      <c r="I13" s="20">
        <v>93</v>
      </c>
      <c r="J13" s="23">
        <f t="shared" si="1"/>
        <v>0.92473118279569888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5</v>
      </c>
      <c r="E14" s="22">
        <v>15</v>
      </c>
      <c r="F14" s="22">
        <v>0</v>
      </c>
      <c r="G14" s="22">
        <f t="shared" si="0"/>
        <v>20</v>
      </c>
      <c r="H14" s="20">
        <v>5</v>
      </c>
      <c r="I14" s="20">
        <v>10</v>
      </c>
      <c r="J14" s="23">
        <f t="shared" si="1"/>
        <v>2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2</v>
      </c>
      <c r="E15" s="22">
        <v>58</v>
      </c>
      <c r="F15" s="22">
        <v>0</v>
      </c>
      <c r="G15" s="22">
        <f t="shared" si="0"/>
        <v>60</v>
      </c>
      <c r="H15" s="20">
        <v>1</v>
      </c>
      <c r="I15" s="20">
        <v>58</v>
      </c>
      <c r="J15" s="23">
        <f t="shared" si="1"/>
        <v>1.0344827586206897</v>
      </c>
    </row>
    <row r="16" spans="1:11" x14ac:dyDescent="0.2">
      <c r="A16" s="114" t="s">
        <v>47</v>
      </c>
      <c r="B16" s="115" t="s">
        <v>48</v>
      </c>
      <c r="C16" s="116" t="s">
        <v>49</v>
      </c>
      <c r="D16" s="117">
        <v>8</v>
      </c>
      <c r="E16" s="118">
        <v>22</v>
      </c>
      <c r="F16" s="118">
        <v>0</v>
      </c>
      <c r="G16" s="118">
        <f t="shared" si="0"/>
        <v>30</v>
      </c>
      <c r="H16" s="116">
        <v>8</v>
      </c>
      <c r="I16" s="116">
        <v>41</v>
      </c>
      <c r="J16" s="119">
        <f t="shared" si="1"/>
        <v>0.73170731707317072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27</v>
      </c>
      <c r="E17" s="22">
        <v>254</v>
      </c>
      <c r="F17" s="22">
        <v>0</v>
      </c>
      <c r="G17" s="22">
        <f t="shared" si="0"/>
        <v>281</v>
      </c>
      <c r="H17" s="20">
        <v>13</v>
      </c>
      <c r="I17" s="20">
        <v>287</v>
      </c>
      <c r="J17" s="23">
        <f t="shared" si="1"/>
        <v>0.97909407665505221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15</v>
      </c>
      <c r="E18" s="22">
        <v>119</v>
      </c>
      <c r="F18" s="22">
        <v>2</v>
      </c>
      <c r="G18" s="22">
        <f t="shared" si="0"/>
        <v>136</v>
      </c>
      <c r="H18" s="20">
        <v>13</v>
      </c>
      <c r="I18" s="20">
        <v>144</v>
      </c>
      <c r="J18" s="23">
        <f t="shared" si="1"/>
        <v>0.94444444444444442</v>
      </c>
    </row>
    <row r="19" spans="1:22" x14ac:dyDescent="0.2">
      <c r="A19" s="114" t="s">
        <v>58</v>
      </c>
      <c r="B19" s="115" t="s">
        <v>59</v>
      </c>
      <c r="C19" s="116" t="s">
        <v>60</v>
      </c>
      <c r="D19" s="117">
        <v>0</v>
      </c>
      <c r="E19" s="118">
        <v>9</v>
      </c>
      <c r="F19" s="118">
        <v>0</v>
      </c>
      <c r="G19" s="118">
        <f t="shared" si="0"/>
        <v>9</v>
      </c>
      <c r="H19" s="116">
        <v>0</v>
      </c>
      <c r="I19" s="116">
        <v>13</v>
      </c>
      <c r="J19" s="119">
        <f t="shared" si="1"/>
        <v>0.69230769230769229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71</v>
      </c>
      <c r="E20" s="22">
        <v>585</v>
      </c>
      <c r="F20" s="22">
        <v>8</v>
      </c>
      <c r="G20" s="22">
        <f t="shared" si="0"/>
        <v>664</v>
      </c>
      <c r="H20" s="20">
        <v>44</v>
      </c>
      <c r="I20" s="20">
        <v>353</v>
      </c>
      <c r="J20" s="23">
        <f t="shared" si="1"/>
        <v>1.8810198300283285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1</v>
      </c>
      <c r="E21" s="22">
        <v>27</v>
      </c>
      <c r="F21" s="22">
        <v>0</v>
      </c>
      <c r="G21" s="22">
        <f t="shared" si="0"/>
        <v>28</v>
      </c>
      <c r="H21" s="20">
        <v>1</v>
      </c>
      <c r="I21" s="45">
        <v>24</v>
      </c>
      <c r="J21" s="23">
        <f t="shared" si="1"/>
        <v>1.1666666666666667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6</v>
      </c>
      <c r="E22" s="22">
        <v>12</v>
      </c>
      <c r="F22" s="22">
        <v>0</v>
      </c>
      <c r="G22" s="22">
        <f t="shared" si="0"/>
        <v>18</v>
      </c>
      <c r="H22" s="20">
        <v>5</v>
      </c>
      <c r="I22" s="20">
        <v>15</v>
      </c>
      <c r="J22" s="23">
        <f t="shared" si="1"/>
        <v>1.2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4</v>
      </c>
      <c r="E23" s="22">
        <v>47</v>
      </c>
      <c r="F23" s="22">
        <v>0</v>
      </c>
      <c r="G23" s="22">
        <f t="shared" si="0"/>
        <v>51</v>
      </c>
      <c r="H23" s="20">
        <v>4</v>
      </c>
      <c r="I23" s="20">
        <v>41</v>
      </c>
      <c r="J23" s="23">
        <f t="shared" si="1"/>
        <v>1.2439024390243902</v>
      </c>
    </row>
    <row r="24" spans="1:22" x14ac:dyDescent="0.2">
      <c r="A24" s="114" t="s">
        <v>72</v>
      </c>
      <c r="B24" s="115" t="s">
        <v>73</v>
      </c>
      <c r="C24" s="116" t="s">
        <v>74</v>
      </c>
      <c r="D24" s="117">
        <v>15</v>
      </c>
      <c r="E24" s="118">
        <v>71</v>
      </c>
      <c r="F24" s="118">
        <v>0</v>
      </c>
      <c r="G24" s="118">
        <f t="shared" si="0"/>
        <v>86</v>
      </c>
      <c r="H24" s="116">
        <v>7</v>
      </c>
      <c r="I24" s="116">
        <v>116</v>
      </c>
      <c r="J24" s="119">
        <f t="shared" si="1"/>
        <v>0.74137931034482762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43</v>
      </c>
      <c r="F25" s="22">
        <v>0</v>
      </c>
      <c r="G25" s="22">
        <f t="shared" si="0"/>
        <v>47</v>
      </c>
      <c r="H25" s="20">
        <v>4</v>
      </c>
      <c r="I25" s="20">
        <v>40</v>
      </c>
      <c r="J25" s="23">
        <f t="shared" si="1"/>
        <v>1.175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8</v>
      </c>
      <c r="E26" s="22">
        <v>78</v>
      </c>
      <c r="F26" s="22">
        <v>0</v>
      </c>
      <c r="G26" s="22">
        <f t="shared" si="0"/>
        <v>86</v>
      </c>
      <c r="H26" s="20">
        <v>3</v>
      </c>
      <c r="I26" s="20">
        <v>62</v>
      </c>
      <c r="J26" s="23">
        <f t="shared" si="1"/>
        <v>1.3870967741935485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5</v>
      </c>
      <c r="E27" s="22">
        <v>52</v>
      </c>
      <c r="F27" s="22">
        <v>0</v>
      </c>
      <c r="G27" s="22">
        <f t="shared" si="0"/>
        <v>57</v>
      </c>
      <c r="H27" s="20">
        <v>4</v>
      </c>
      <c r="I27" s="20">
        <v>47</v>
      </c>
      <c r="J27" s="23">
        <f t="shared" si="1"/>
        <v>1.2127659574468086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12</v>
      </c>
      <c r="E28" s="22">
        <v>56</v>
      </c>
      <c r="F28" s="22">
        <v>0</v>
      </c>
      <c r="G28" s="22">
        <f t="shared" si="0"/>
        <v>68</v>
      </c>
      <c r="H28" s="20">
        <v>12</v>
      </c>
      <c r="I28" s="20">
        <v>60</v>
      </c>
      <c r="J28" s="23">
        <f t="shared" si="1"/>
        <v>1.1333333333333333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0</v>
      </c>
      <c r="E29" s="22">
        <v>4</v>
      </c>
      <c r="F29" s="22">
        <v>0</v>
      </c>
      <c r="G29" s="22">
        <f t="shared" si="0"/>
        <v>4</v>
      </c>
      <c r="H29" s="20">
        <v>0</v>
      </c>
      <c r="I29" s="20">
        <v>4</v>
      </c>
      <c r="J29" s="23">
        <f t="shared" si="1"/>
        <v>1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0</v>
      </c>
      <c r="J30" s="23" t="e">
        <f t="shared" si="1"/>
        <v>#DIV/0!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23</v>
      </c>
      <c r="E31" s="22">
        <v>163</v>
      </c>
      <c r="F31" s="22">
        <v>0</v>
      </c>
      <c r="G31" s="22">
        <f t="shared" si="0"/>
        <v>186</v>
      </c>
      <c r="H31" s="20">
        <v>17</v>
      </c>
      <c r="I31" s="20">
        <v>194</v>
      </c>
      <c r="J31" s="23">
        <f t="shared" si="1"/>
        <v>0.95876288659793818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6</v>
      </c>
      <c r="E32" s="22">
        <v>46</v>
      </c>
      <c r="F32" s="22">
        <v>0</v>
      </c>
      <c r="G32" s="22">
        <f t="shared" si="0"/>
        <v>52</v>
      </c>
      <c r="H32" s="20">
        <v>5</v>
      </c>
      <c r="I32" s="20">
        <v>46</v>
      </c>
      <c r="J32" s="23">
        <f t="shared" si="1"/>
        <v>1.1304347826086956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22</v>
      </c>
      <c r="E33" s="22">
        <v>90</v>
      </c>
      <c r="F33" s="22">
        <v>0</v>
      </c>
      <c r="G33" s="22">
        <f t="shared" si="0"/>
        <v>112</v>
      </c>
      <c r="H33" s="20">
        <v>22</v>
      </c>
      <c r="I33" s="20">
        <v>74</v>
      </c>
      <c r="J33" s="23">
        <f t="shared" si="1"/>
        <v>1.5135135135135136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11</v>
      </c>
      <c r="F34" s="22">
        <v>0</v>
      </c>
      <c r="G34" s="22">
        <f t="shared" si="0"/>
        <v>11</v>
      </c>
      <c r="H34" s="20">
        <v>0</v>
      </c>
      <c r="I34" s="20">
        <v>10</v>
      </c>
      <c r="J34" s="23">
        <f t="shared" si="1"/>
        <v>1.1000000000000001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1</v>
      </c>
      <c r="E35" s="22">
        <v>10</v>
      </c>
      <c r="F35" s="22">
        <v>0</v>
      </c>
      <c r="G35" s="22">
        <f t="shared" si="0"/>
        <v>11</v>
      </c>
      <c r="H35" s="20">
        <v>2</v>
      </c>
      <c r="I35" s="20">
        <v>11</v>
      </c>
      <c r="J35" s="23">
        <f t="shared" si="1"/>
        <v>1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0</v>
      </c>
      <c r="E36" s="22">
        <v>15</v>
      </c>
      <c r="F36" s="22">
        <v>0</v>
      </c>
      <c r="G36" s="22">
        <f t="shared" si="0"/>
        <v>15</v>
      </c>
      <c r="H36" s="20">
        <v>0</v>
      </c>
      <c r="I36" s="20">
        <v>15</v>
      </c>
      <c r="J36" s="23">
        <f t="shared" si="1"/>
        <v>1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5</v>
      </c>
      <c r="F37" s="22">
        <v>0</v>
      </c>
      <c r="G37" s="22">
        <f t="shared" si="0"/>
        <v>5</v>
      </c>
      <c r="H37" s="20">
        <v>0</v>
      </c>
      <c r="I37" s="20">
        <v>4</v>
      </c>
      <c r="J37" s="23">
        <f t="shared" si="1"/>
        <v>1.25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3</v>
      </c>
      <c r="E38" s="22">
        <v>38</v>
      </c>
      <c r="F38" s="22">
        <v>0</v>
      </c>
      <c r="G38" s="22">
        <f t="shared" si="0"/>
        <v>41</v>
      </c>
      <c r="H38" s="20">
        <v>3</v>
      </c>
      <c r="I38" s="20">
        <v>34</v>
      </c>
      <c r="J38" s="23">
        <f t="shared" si="1"/>
        <v>1.2058823529411764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5</v>
      </c>
      <c r="E39" s="22">
        <v>43</v>
      </c>
      <c r="F39" s="22">
        <v>0</v>
      </c>
      <c r="G39" s="22">
        <f t="shared" si="0"/>
        <v>48</v>
      </c>
      <c r="H39" s="20">
        <v>4</v>
      </c>
      <c r="I39" s="20">
        <v>47</v>
      </c>
      <c r="J39" s="23">
        <f t="shared" si="1"/>
        <v>1.0212765957446808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10</v>
      </c>
      <c r="E40" s="22">
        <v>90</v>
      </c>
      <c r="F40" s="22">
        <v>0</v>
      </c>
      <c r="G40" s="22">
        <f t="shared" si="0"/>
        <v>100</v>
      </c>
      <c r="H40" s="20">
        <v>2</v>
      </c>
      <c r="I40" s="20">
        <v>100</v>
      </c>
      <c r="J40" s="23">
        <f t="shared" si="1"/>
        <v>1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2</v>
      </c>
      <c r="E41" s="22">
        <v>22</v>
      </c>
      <c r="F41" s="22">
        <v>0</v>
      </c>
      <c r="G41" s="22">
        <f t="shared" si="0"/>
        <v>24</v>
      </c>
      <c r="H41" s="20">
        <v>1</v>
      </c>
      <c r="I41" s="20">
        <v>27</v>
      </c>
      <c r="J41" s="23">
        <f t="shared" si="1"/>
        <v>0.88888888888888884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32</v>
      </c>
      <c r="F42" s="22">
        <v>0</v>
      </c>
      <c r="G42" s="22">
        <f t="shared" si="0"/>
        <v>33</v>
      </c>
      <c r="H42" s="20">
        <v>1</v>
      </c>
      <c r="I42" s="20">
        <v>27</v>
      </c>
      <c r="J42" s="23">
        <f t="shared" si="1"/>
        <v>1.2222222222222223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18</v>
      </c>
      <c r="E43" s="22">
        <v>124</v>
      </c>
      <c r="F43" s="22">
        <v>0</v>
      </c>
      <c r="G43" s="22">
        <f t="shared" si="0"/>
        <v>142</v>
      </c>
      <c r="H43" s="20">
        <v>20</v>
      </c>
      <c r="I43" s="20">
        <v>101</v>
      </c>
      <c r="J43" s="23">
        <f t="shared" si="1"/>
        <v>1.4059405940594059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2</v>
      </c>
      <c r="E44" s="22">
        <v>18</v>
      </c>
      <c r="F44" s="22">
        <v>1</v>
      </c>
      <c r="G44" s="22">
        <f t="shared" si="0"/>
        <v>21</v>
      </c>
      <c r="H44" s="20">
        <v>2</v>
      </c>
      <c r="I44" s="20">
        <v>14</v>
      </c>
      <c r="J44" s="23">
        <f t="shared" si="1"/>
        <v>1.5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0</v>
      </c>
      <c r="I45" s="20">
        <v>31</v>
      </c>
      <c r="J45" s="23">
        <f t="shared" si="1"/>
        <v>1.1290322580645162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4</v>
      </c>
      <c r="E46" s="22">
        <v>38</v>
      </c>
      <c r="F46" s="22">
        <v>0</v>
      </c>
      <c r="G46" s="22">
        <f t="shared" si="0"/>
        <v>42</v>
      </c>
      <c r="H46" s="20">
        <v>1</v>
      </c>
      <c r="I46" s="20">
        <v>34</v>
      </c>
      <c r="J46" s="23">
        <f t="shared" si="1"/>
        <v>1.2352941176470589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1</v>
      </c>
      <c r="E47" s="22">
        <v>21</v>
      </c>
      <c r="F47" s="22">
        <v>0</v>
      </c>
      <c r="G47" s="22">
        <f t="shared" si="0"/>
        <v>22</v>
      </c>
      <c r="H47" s="20">
        <v>0</v>
      </c>
      <c r="I47" s="20">
        <v>21</v>
      </c>
      <c r="J47" s="23">
        <f t="shared" si="1"/>
        <v>1.0476190476190477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3</v>
      </c>
      <c r="E48" s="22">
        <v>133</v>
      </c>
      <c r="F48" s="22">
        <v>0</v>
      </c>
      <c r="G48" s="22">
        <f t="shared" si="0"/>
        <v>136</v>
      </c>
      <c r="H48" s="20">
        <v>3</v>
      </c>
      <c r="I48" s="20">
        <v>122</v>
      </c>
      <c r="J48" s="23">
        <f t="shared" si="1"/>
        <v>1.1147540983606556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4</v>
      </c>
      <c r="E49" s="22">
        <v>62</v>
      </c>
      <c r="F49" s="22">
        <v>0</v>
      </c>
      <c r="G49" s="22">
        <f t="shared" si="0"/>
        <v>66</v>
      </c>
      <c r="H49" s="20">
        <v>4</v>
      </c>
      <c r="I49" s="20">
        <v>69</v>
      </c>
      <c r="J49" s="23">
        <f t="shared" si="1"/>
        <v>0.95652173913043481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11</v>
      </c>
      <c r="E50" s="22">
        <v>100</v>
      </c>
      <c r="F50" s="22">
        <v>0</v>
      </c>
      <c r="G50" s="22">
        <f t="shared" si="0"/>
        <v>111</v>
      </c>
      <c r="H50" s="20">
        <v>9</v>
      </c>
      <c r="I50" s="20">
        <v>101</v>
      </c>
      <c r="J50" s="23">
        <f t="shared" si="1"/>
        <v>1.0990099009900991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3</v>
      </c>
      <c r="E51" s="22">
        <v>29</v>
      </c>
      <c r="F51" s="22">
        <v>0</v>
      </c>
      <c r="G51" s="22">
        <f t="shared" si="0"/>
        <v>32</v>
      </c>
      <c r="H51" s="20">
        <v>0</v>
      </c>
      <c r="I51" s="20">
        <v>21</v>
      </c>
      <c r="J51" s="23">
        <f t="shared" si="1"/>
        <v>1.5238095238095237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5</v>
      </c>
      <c r="E52" s="22">
        <v>18</v>
      </c>
      <c r="F52" s="22">
        <v>0</v>
      </c>
      <c r="G52" s="22">
        <f t="shared" si="0"/>
        <v>23</v>
      </c>
      <c r="H52" s="20">
        <v>2</v>
      </c>
      <c r="I52" s="20">
        <v>24</v>
      </c>
      <c r="J52" s="23">
        <f t="shared" si="1"/>
        <v>0.95833333333333337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12</v>
      </c>
      <c r="E53" s="22">
        <v>44</v>
      </c>
      <c r="F53" s="22">
        <v>0</v>
      </c>
      <c r="G53" s="22">
        <f t="shared" si="0"/>
        <v>56</v>
      </c>
      <c r="H53" s="20">
        <v>4</v>
      </c>
      <c r="I53" s="20">
        <v>45</v>
      </c>
      <c r="J53" s="23">
        <f t="shared" si="1"/>
        <v>1.2444444444444445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14</v>
      </c>
      <c r="E54" s="22">
        <v>146</v>
      </c>
      <c r="F54" s="22">
        <v>0</v>
      </c>
      <c r="G54" s="22">
        <f t="shared" si="0"/>
        <v>160</v>
      </c>
      <c r="H54" s="20">
        <v>14</v>
      </c>
      <c r="I54" s="20">
        <v>80</v>
      </c>
      <c r="J54" s="23">
        <f t="shared" si="1"/>
        <v>2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19</v>
      </c>
      <c r="F55" s="22">
        <v>0</v>
      </c>
      <c r="G55" s="22">
        <f t="shared" si="0"/>
        <v>22</v>
      </c>
      <c r="H55" s="20">
        <v>2</v>
      </c>
      <c r="I55" s="20">
        <v>20</v>
      </c>
      <c r="J55" s="23">
        <f t="shared" si="1"/>
        <v>1.1000000000000001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2</v>
      </c>
      <c r="E56" s="22">
        <v>29</v>
      </c>
      <c r="F56" s="22">
        <v>0</v>
      </c>
      <c r="G56" s="22">
        <f t="shared" si="0"/>
        <v>31</v>
      </c>
      <c r="H56" s="20">
        <v>1</v>
      </c>
      <c r="I56" s="20">
        <v>31</v>
      </c>
      <c r="J56" s="23">
        <f t="shared" si="1"/>
        <v>1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4</v>
      </c>
      <c r="E57" s="22">
        <v>16</v>
      </c>
      <c r="F57" s="22">
        <v>0</v>
      </c>
      <c r="G57" s="22">
        <f t="shared" si="0"/>
        <v>20</v>
      </c>
      <c r="H57" s="20">
        <v>1</v>
      </c>
      <c r="I57" s="20">
        <v>20</v>
      </c>
      <c r="J57" s="23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8</v>
      </c>
      <c r="E58" s="22">
        <v>94</v>
      </c>
      <c r="F58" s="22">
        <v>0</v>
      </c>
      <c r="G58" s="22">
        <f t="shared" si="0"/>
        <v>102</v>
      </c>
      <c r="H58" s="20">
        <v>8</v>
      </c>
      <c r="I58" s="20">
        <v>63</v>
      </c>
      <c r="J58" s="23">
        <f t="shared" si="1"/>
        <v>1.6190476190476191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10</v>
      </c>
      <c r="E59" s="22">
        <v>56</v>
      </c>
      <c r="F59" s="22">
        <v>0</v>
      </c>
      <c r="G59" s="22">
        <f t="shared" si="0"/>
        <v>66</v>
      </c>
      <c r="H59" s="20">
        <v>10</v>
      </c>
      <c r="I59" s="20">
        <v>65</v>
      </c>
      <c r="J59" s="23">
        <f t="shared" si="1"/>
        <v>1.0153846153846153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3</v>
      </c>
      <c r="E60" s="22">
        <v>26</v>
      </c>
      <c r="F60" s="22">
        <v>0</v>
      </c>
      <c r="G60" s="22">
        <f t="shared" si="0"/>
        <v>29</v>
      </c>
      <c r="H60" s="20">
        <v>1</v>
      </c>
      <c r="I60" s="20">
        <v>29</v>
      </c>
      <c r="J60" s="23">
        <f t="shared" si="1"/>
        <v>1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20</v>
      </c>
      <c r="E61" s="22">
        <v>119</v>
      </c>
      <c r="F61" s="22">
        <v>0</v>
      </c>
      <c r="G61" s="22">
        <f t="shared" si="0"/>
        <v>139</v>
      </c>
      <c r="H61" s="20">
        <v>3</v>
      </c>
      <c r="I61" s="20">
        <v>134</v>
      </c>
      <c r="J61" s="23">
        <f t="shared" si="1"/>
        <v>1.0373134328358209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28</v>
      </c>
      <c r="F62" s="22">
        <v>0</v>
      </c>
      <c r="G62" s="22">
        <f t="shared" si="0"/>
        <v>31</v>
      </c>
      <c r="H62" s="20">
        <v>3</v>
      </c>
      <c r="I62" s="20">
        <v>27</v>
      </c>
      <c r="J62" s="23">
        <f t="shared" si="1"/>
        <v>1.1481481481481481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0</v>
      </c>
      <c r="E63" s="22">
        <v>23</v>
      </c>
      <c r="F63" s="22">
        <v>0</v>
      </c>
      <c r="G63" s="22">
        <f t="shared" si="0"/>
        <v>23</v>
      </c>
      <c r="H63" s="20">
        <v>0</v>
      </c>
      <c r="I63" s="20">
        <v>23</v>
      </c>
      <c r="J63" s="23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23</v>
      </c>
      <c r="E64" s="22">
        <v>155</v>
      </c>
      <c r="F64" s="22">
        <v>0</v>
      </c>
      <c r="G64" s="22">
        <f t="shared" si="0"/>
        <v>178</v>
      </c>
      <c r="H64" s="20">
        <v>18</v>
      </c>
      <c r="I64" s="20">
        <v>168</v>
      </c>
      <c r="J64" s="23">
        <f t="shared" si="1"/>
        <v>1.0595238095238095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18</v>
      </c>
      <c r="E65" s="22">
        <v>143</v>
      </c>
      <c r="F65" s="22">
        <v>0</v>
      </c>
      <c r="G65" s="22">
        <f t="shared" si="0"/>
        <v>161</v>
      </c>
      <c r="H65" s="20">
        <v>9</v>
      </c>
      <c r="I65" s="20">
        <v>160</v>
      </c>
      <c r="J65" s="23">
        <f t="shared" si="1"/>
        <v>1.0062500000000001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24</v>
      </c>
      <c r="E66" s="22">
        <v>145</v>
      </c>
      <c r="F66" s="22">
        <v>0</v>
      </c>
      <c r="G66" s="22">
        <f t="shared" si="0"/>
        <v>169</v>
      </c>
      <c r="H66" s="20">
        <v>17</v>
      </c>
      <c r="I66" s="20">
        <v>160</v>
      </c>
      <c r="J66" s="23">
        <f t="shared" si="1"/>
        <v>1.0562499999999999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6</v>
      </c>
      <c r="E67" s="22">
        <v>202</v>
      </c>
      <c r="F67" s="22">
        <v>0</v>
      </c>
      <c r="G67" s="22">
        <f t="shared" si="0"/>
        <v>208</v>
      </c>
      <c r="H67" s="20">
        <v>7</v>
      </c>
      <c r="I67" s="20">
        <v>228</v>
      </c>
      <c r="J67" s="23">
        <f t="shared" si="1"/>
        <v>0.91228070175438591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3</v>
      </c>
      <c r="E68" s="22">
        <v>48</v>
      </c>
      <c r="F68" s="22">
        <v>0</v>
      </c>
      <c r="G68" s="22">
        <f t="shared" ref="G68:G113" si="2">D68+E68+F68</f>
        <v>51</v>
      </c>
      <c r="H68" s="20">
        <v>1</v>
      </c>
      <c r="I68" s="20">
        <v>53</v>
      </c>
      <c r="J68" s="23">
        <f t="shared" ref="J68:J113" si="3">G68/I68</f>
        <v>0.96226415094339623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16</v>
      </c>
      <c r="E69" s="22">
        <v>91</v>
      </c>
      <c r="F69" s="22">
        <v>0</v>
      </c>
      <c r="G69" s="22">
        <f t="shared" si="2"/>
        <v>107</v>
      </c>
      <c r="H69" s="20">
        <v>14</v>
      </c>
      <c r="I69" s="20">
        <v>113</v>
      </c>
      <c r="J69" s="23">
        <f t="shared" si="3"/>
        <v>0.94690265486725667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5</v>
      </c>
      <c r="E70" s="22">
        <v>54</v>
      </c>
      <c r="F70" s="22">
        <v>0</v>
      </c>
      <c r="G70" s="22">
        <f t="shared" si="2"/>
        <v>59</v>
      </c>
      <c r="H70" s="20">
        <v>1</v>
      </c>
      <c r="I70" s="20">
        <v>50</v>
      </c>
      <c r="J70" s="23">
        <f t="shared" si="3"/>
        <v>1.18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12</v>
      </c>
      <c r="E71" s="22">
        <v>55</v>
      </c>
      <c r="F71" s="22">
        <v>0</v>
      </c>
      <c r="G71" s="22">
        <f t="shared" si="2"/>
        <v>67</v>
      </c>
      <c r="H71" s="20">
        <v>1</v>
      </c>
      <c r="I71" s="20">
        <v>70</v>
      </c>
      <c r="J71" s="23">
        <f t="shared" si="3"/>
        <v>0.95714285714285718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10</v>
      </c>
      <c r="E72" s="22">
        <v>116</v>
      </c>
      <c r="F72" s="22">
        <v>0</v>
      </c>
      <c r="G72" s="22">
        <f t="shared" si="2"/>
        <v>126</v>
      </c>
      <c r="H72" s="20">
        <v>10</v>
      </c>
      <c r="I72" s="20">
        <v>146</v>
      </c>
      <c r="J72" s="23">
        <f t="shared" si="3"/>
        <v>0.86301369863013699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72</v>
      </c>
      <c r="E73" s="22">
        <v>635</v>
      </c>
      <c r="F73" s="22">
        <v>0</v>
      </c>
      <c r="G73" s="22">
        <f t="shared" si="2"/>
        <v>707</v>
      </c>
      <c r="H73" s="20">
        <v>64</v>
      </c>
      <c r="I73" s="20">
        <v>605</v>
      </c>
      <c r="J73" s="23">
        <f t="shared" si="3"/>
        <v>1.1685950413223141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20</v>
      </c>
      <c r="E74" s="22">
        <v>135</v>
      </c>
      <c r="F74" s="22">
        <v>0</v>
      </c>
      <c r="G74" s="22">
        <f t="shared" si="2"/>
        <v>155</v>
      </c>
      <c r="H74" s="20">
        <v>20</v>
      </c>
      <c r="I74" s="20">
        <v>164</v>
      </c>
      <c r="J74" s="23">
        <f t="shared" si="3"/>
        <v>0.94512195121951215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29</v>
      </c>
      <c r="E75" s="22">
        <v>502</v>
      </c>
      <c r="F75" s="22">
        <v>0</v>
      </c>
      <c r="G75" s="22">
        <f t="shared" si="2"/>
        <v>531</v>
      </c>
      <c r="H75" s="20">
        <v>17</v>
      </c>
      <c r="I75" s="20">
        <v>542</v>
      </c>
      <c r="J75" s="23">
        <f t="shared" si="3"/>
        <v>0.97970479704797053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9</v>
      </c>
      <c r="E76" s="22">
        <v>251</v>
      </c>
      <c r="F76" s="22">
        <v>0</v>
      </c>
      <c r="G76" s="22">
        <f t="shared" si="2"/>
        <v>260</v>
      </c>
      <c r="H76" s="20">
        <v>6</v>
      </c>
      <c r="I76" s="20">
        <v>258</v>
      </c>
      <c r="J76" s="23">
        <f t="shared" si="3"/>
        <v>1.0077519379844961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11</v>
      </c>
      <c r="E77" s="22">
        <v>58</v>
      </c>
      <c r="F77" s="22">
        <v>0</v>
      </c>
      <c r="G77" s="22">
        <f t="shared" si="2"/>
        <v>69</v>
      </c>
      <c r="H77" s="20">
        <v>0</v>
      </c>
      <c r="I77" s="20">
        <v>74</v>
      </c>
      <c r="J77" s="23">
        <f t="shared" si="3"/>
        <v>0.93243243243243246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5</v>
      </c>
      <c r="E78" s="22">
        <v>56</v>
      </c>
      <c r="F78" s="22">
        <v>0</v>
      </c>
      <c r="G78" s="22">
        <f t="shared" si="2"/>
        <v>61</v>
      </c>
      <c r="H78" s="20">
        <v>5</v>
      </c>
      <c r="I78" s="20">
        <v>67</v>
      </c>
      <c r="J78" s="23">
        <f t="shared" si="3"/>
        <v>0.91044776119402981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2</v>
      </c>
      <c r="E79" s="22">
        <v>5</v>
      </c>
      <c r="F79" s="22">
        <v>0</v>
      </c>
      <c r="G79" s="22">
        <f t="shared" si="2"/>
        <v>7</v>
      </c>
      <c r="H79" s="20">
        <v>2</v>
      </c>
      <c r="I79" s="20">
        <v>7</v>
      </c>
      <c r="J79" s="23">
        <f t="shared" si="3"/>
        <v>1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6</v>
      </c>
      <c r="E80" s="22">
        <v>48</v>
      </c>
      <c r="F80" s="22">
        <v>0</v>
      </c>
      <c r="G80" s="22">
        <f t="shared" si="2"/>
        <v>54</v>
      </c>
      <c r="H80" s="20">
        <v>6</v>
      </c>
      <c r="I80" s="20">
        <v>55</v>
      </c>
      <c r="J80" s="23">
        <f t="shared" si="3"/>
        <v>0.98181818181818181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2</v>
      </c>
      <c r="E81" s="22">
        <v>14</v>
      </c>
      <c r="F81" s="22">
        <v>0</v>
      </c>
      <c r="G81" s="22">
        <f t="shared" si="2"/>
        <v>16</v>
      </c>
      <c r="H81" s="20">
        <v>2</v>
      </c>
      <c r="I81" s="20">
        <v>10</v>
      </c>
      <c r="J81" s="23">
        <f t="shared" si="3"/>
        <v>1.6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34</v>
      </c>
      <c r="F82" s="22">
        <v>0</v>
      </c>
      <c r="G82" s="22">
        <f t="shared" si="2"/>
        <v>38</v>
      </c>
      <c r="H82" s="20">
        <v>4</v>
      </c>
      <c r="I82" s="20">
        <v>26</v>
      </c>
      <c r="J82" s="23">
        <f t="shared" si="3"/>
        <v>1.4615384615384615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24</v>
      </c>
      <c r="E83" s="22">
        <v>218</v>
      </c>
      <c r="F83" s="22">
        <v>0</v>
      </c>
      <c r="G83" s="22">
        <f t="shared" si="2"/>
        <v>242</v>
      </c>
      <c r="H83" s="20">
        <v>20</v>
      </c>
      <c r="I83" s="20">
        <v>103</v>
      </c>
      <c r="J83" s="23">
        <f t="shared" si="3"/>
        <v>2.349514563106796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8</v>
      </c>
      <c r="E84" s="22">
        <v>36</v>
      </c>
      <c r="F84" s="22">
        <v>0</v>
      </c>
      <c r="G84" s="22">
        <f t="shared" si="2"/>
        <v>44</v>
      </c>
      <c r="H84" s="20">
        <v>8</v>
      </c>
      <c r="I84" s="20">
        <v>40</v>
      </c>
      <c r="J84" s="23">
        <f t="shared" si="3"/>
        <v>1.1000000000000001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27</v>
      </c>
      <c r="E85" s="22">
        <v>103</v>
      </c>
      <c r="F85" s="22">
        <v>0</v>
      </c>
      <c r="G85" s="22">
        <f t="shared" si="2"/>
        <v>130</v>
      </c>
      <c r="H85" s="20">
        <v>17</v>
      </c>
      <c r="I85" s="20">
        <v>97</v>
      </c>
      <c r="J85" s="23">
        <f t="shared" si="3"/>
        <v>1.3402061855670102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18</v>
      </c>
      <c r="E86" s="22">
        <v>64</v>
      </c>
      <c r="F86" s="22">
        <v>0</v>
      </c>
      <c r="G86" s="22">
        <f t="shared" si="2"/>
        <v>82</v>
      </c>
      <c r="H86" s="20">
        <v>18</v>
      </c>
      <c r="I86" s="20">
        <v>51</v>
      </c>
      <c r="J86" s="23">
        <f t="shared" si="3"/>
        <v>1.607843137254902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21</v>
      </c>
      <c r="E87" s="22">
        <v>133</v>
      </c>
      <c r="F87" s="22">
        <v>0</v>
      </c>
      <c r="G87" s="22">
        <f t="shared" si="2"/>
        <v>154</v>
      </c>
      <c r="H87" s="20">
        <v>21</v>
      </c>
      <c r="I87" s="20">
        <v>165</v>
      </c>
      <c r="J87" s="23">
        <f t="shared" si="3"/>
        <v>0.93333333333333335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8</v>
      </c>
      <c r="E88" s="22">
        <v>51</v>
      </c>
      <c r="F88" s="22">
        <v>0</v>
      </c>
      <c r="G88" s="22">
        <f t="shared" si="2"/>
        <v>59</v>
      </c>
      <c r="H88" s="20">
        <v>5</v>
      </c>
      <c r="I88" s="20">
        <v>37</v>
      </c>
      <c r="J88" s="23">
        <f t="shared" si="3"/>
        <v>1.5945945945945945</v>
      </c>
    </row>
    <row r="89" spans="1:10" x14ac:dyDescent="0.2">
      <c r="A89" s="114" t="s">
        <v>243</v>
      </c>
      <c r="B89" s="115" t="s">
        <v>244</v>
      </c>
      <c r="C89" s="116" t="s">
        <v>245</v>
      </c>
      <c r="D89" s="117">
        <v>0</v>
      </c>
      <c r="E89" s="118">
        <v>0</v>
      </c>
      <c r="F89" s="118">
        <v>0</v>
      </c>
      <c r="G89" s="118">
        <v>0</v>
      </c>
      <c r="H89" s="116">
        <v>0</v>
      </c>
      <c r="I89" s="116">
        <v>4</v>
      </c>
      <c r="J89" s="119">
        <f t="shared" si="3"/>
        <v>0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8</v>
      </c>
      <c r="E90" s="22">
        <v>101</v>
      </c>
      <c r="F90" s="22">
        <v>2</v>
      </c>
      <c r="G90" s="22">
        <f t="shared" si="2"/>
        <v>111</v>
      </c>
      <c r="H90" s="20">
        <v>5</v>
      </c>
      <c r="I90" s="20">
        <v>102</v>
      </c>
      <c r="J90" s="23">
        <f t="shared" si="3"/>
        <v>1.088235294117647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3</v>
      </c>
      <c r="J91" s="23">
        <f t="shared" si="3"/>
        <v>1.3333333333333333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77</v>
      </c>
      <c r="F92" s="22">
        <v>0</v>
      </c>
      <c r="G92" s="22">
        <f t="shared" si="2"/>
        <v>90</v>
      </c>
      <c r="H92" s="20">
        <v>13</v>
      </c>
      <c r="I92" s="20">
        <v>89</v>
      </c>
      <c r="J92" s="23">
        <f t="shared" si="3"/>
        <v>1.0112359550561798</v>
      </c>
    </row>
    <row r="93" spans="1:10" x14ac:dyDescent="0.2">
      <c r="A93" s="114" t="s">
        <v>253</v>
      </c>
      <c r="B93" s="115" t="s">
        <v>254</v>
      </c>
      <c r="C93" s="116" t="s">
        <v>255</v>
      </c>
      <c r="D93" s="117">
        <v>12</v>
      </c>
      <c r="E93" s="118">
        <v>71</v>
      </c>
      <c r="F93" s="118">
        <v>0</v>
      </c>
      <c r="G93" s="118">
        <f t="shared" si="2"/>
        <v>83</v>
      </c>
      <c r="H93" s="116">
        <v>0</v>
      </c>
      <c r="I93" s="116">
        <v>105</v>
      </c>
      <c r="J93" s="119">
        <f t="shared" si="3"/>
        <v>0.79047619047619044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10</v>
      </c>
      <c r="E94" s="22">
        <v>59</v>
      </c>
      <c r="F94" s="22">
        <v>0</v>
      </c>
      <c r="G94" s="22">
        <f t="shared" si="2"/>
        <v>69</v>
      </c>
      <c r="H94" s="20">
        <v>8</v>
      </c>
      <c r="I94" s="20">
        <v>71</v>
      </c>
      <c r="J94" s="23">
        <f t="shared" si="3"/>
        <v>0.971830985915493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6</v>
      </c>
      <c r="E95" s="22">
        <v>47</v>
      </c>
      <c r="F95" s="22">
        <v>0</v>
      </c>
      <c r="G95" s="22">
        <f t="shared" si="2"/>
        <v>53</v>
      </c>
      <c r="H95" s="20">
        <v>0</v>
      </c>
      <c r="I95" s="20">
        <v>53</v>
      </c>
      <c r="J95" s="23">
        <f t="shared" si="3"/>
        <v>1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36</v>
      </c>
      <c r="F96" s="22">
        <v>0</v>
      </c>
      <c r="G96" s="22">
        <f t="shared" si="2"/>
        <v>37</v>
      </c>
      <c r="H96" s="20">
        <v>0</v>
      </c>
      <c r="I96" s="20">
        <v>33</v>
      </c>
      <c r="J96" s="23">
        <f t="shared" si="3"/>
        <v>1.1212121212121211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13</v>
      </c>
      <c r="E97" s="22">
        <v>127</v>
      </c>
      <c r="F97" s="22">
        <v>0</v>
      </c>
      <c r="G97" s="22">
        <f t="shared" si="2"/>
        <v>140</v>
      </c>
      <c r="H97" s="20">
        <v>3</v>
      </c>
      <c r="I97" s="20">
        <v>133</v>
      </c>
      <c r="J97" s="23">
        <f t="shared" si="3"/>
        <v>1.0526315789473684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41</v>
      </c>
      <c r="E98" s="22">
        <v>280</v>
      </c>
      <c r="F98" s="22">
        <v>0</v>
      </c>
      <c r="G98" s="22">
        <f t="shared" si="2"/>
        <v>321</v>
      </c>
      <c r="H98" s="20">
        <v>36</v>
      </c>
      <c r="I98" s="20">
        <v>303</v>
      </c>
      <c r="J98" s="23">
        <f t="shared" si="3"/>
        <v>1.0594059405940595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3</v>
      </c>
      <c r="E99" s="22">
        <v>38</v>
      </c>
      <c r="F99" s="22">
        <v>0</v>
      </c>
      <c r="G99" s="22">
        <f t="shared" si="2"/>
        <v>41</v>
      </c>
      <c r="H99" s="20">
        <v>3</v>
      </c>
      <c r="I99" s="20">
        <v>37</v>
      </c>
      <c r="J99" s="23">
        <f t="shared" si="3"/>
        <v>1.1081081081081081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35</v>
      </c>
      <c r="E100" s="22">
        <v>284</v>
      </c>
      <c r="F100" s="22">
        <v>1</v>
      </c>
      <c r="G100" s="22">
        <f t="shared" si="2"/>
        <v>320</v>
      </c>
      <c r="H100" s="20">
        <v>19</v>
      </c>
      <c r="I100" s="20">
        <v>325</v>
      </c>
      <c r="J100" s="23">
        <f t="shared" si="3"/>
        <v>0.98461538461538467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83</v>
      </c>
      <c r="F101" s="22">
        <v>0</v>
      </c>
      <c r="G101" s="22">
        <f t="shared" si="2"/>
        <v>89</v>
      </c>
      <c r="H101" s="20">
        <v>6</v>
      </c>
      <c r="I101" s="20">
        <v>82</v>
      </c>
      <c r="J101" s="23">
        <f t="shared" si="3"/>
        <v>1.0853658536585367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17</v>
      </c>
      <c r="E102" s="22">
        <v>87</v>
      </c>
      <c r="F102" s="22">
        <v>0</v>
      </c>
      <c r="G102" s="22">
        <f t="shared" si="2"/>
        <v>104</v>
      </c>
      <c r="H102" s="20">
        <v>15</v>
      </c>
      <c r="I102" s="20">
        <v>119</v>
      </c>
      <c r="J102" s="23">
        <f t="shared" si="3"/>
        <v>0.87394957983193278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11</v>
      </c>
      <c r="E103" s="22">
        <v>78</v>
      </c>
      <c r="F103" s="22">
        <v>3</v>
      </c>
      <c r="G103" s="22">
        <f t="shared" si="2"/>
        <v>92</v>
      </c>
      <c r="H103" s="20">
        <v>10</v>
      </c>
      <c r="I103" s="20">
        <v>103</v>
      </c>
      <c r="J103" s="23">
        <f t="shared" si="3"/>
        <v>0.89320388349514568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157</v>
      </c>
      <c r="E104" s="22">
        <v>387</v>
      </c>
      <c r="F104" s="22">
        <v>0</v>
      </c>
      <c r="G104" s="22">
        <f t="shared" si="2"/>
        <v>544</v>
      </c>
      <c r="H104" s="20">
        <v>15</v>
      </c>
      <c r="I104" s="20">
        <v>362</v>
      </c>
      <c r="J104" s="23">
        <f t="shared" si="3"/>
        <v>1.5027624309392265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300</v>
      </c>
      <c r="F105" s="22">
        <v>0</v>
      </c>
      <c r="G105" s="22">
        <f t="shared" si="2"/>
        <v>327</v>
      </c>
      <c r="H105" s="20">
        <v>18</v>
      </c>
      <c r="I105" s="20">
        <v>351</v>
      </c>
      <c r="J105" s="23">
        <f t="shared" si="3"/>
        <v>0.93162393162393164</v>
      </c>
    </row>
    <row r="106" spans="1:10" x14ac:dyDescent="0.2">
      <c r="A106" s="18" t="s">
        <v>304</v>
      </c>
      <c r="B106" s="19" t="s">
        <v>266</v>
      </c>
      <c r="C106" s="20" t="s">
        <v>455</v>
      </c>
      <c r="D106" s="21">
        <v>16</v>
      </c>
      <c r="E106" s="22">
        <v>37</v>
      </c>
      <c r="F106" s="22">
        <v>0</v>
      </c>
      <c r="G106" s="22">
        <f t="shared" si="2"/>
        <v>53</v>
      </c>
      <c r="H106" s="20">
        <v>10</v>
      </c>
      <c r="I106" s="20">
        <v>57</v>
      </c>
      <c r="J106" s="23">
        <f t="shared" si="3"/>
        <v>0.92982456140350878</v>
      </c>
    </row>
    <row r="107" spans="1:10" x14ac:dyDescent="0.2">
      <c r="A107" s="39" t="s">
        <v>497</v>
      </c>
      <c r="B107" s="17" t="s">
        <v>266</v>
      </c>
      <c r="C107" s="17" t="s">
        <v>496</v>
      </c>
      <c r="D107" s="17">
        <v>2</v>
      </c>
      <c r="E107" s="17">
        <v>17</v>
      </c>
      <c r="F107" s="22">
        <v>0</v>
      </c>
      <c r="G107" s="22">
        <f t="shared" si="2"/>
        <v>19</v>
      </c>
      <c r="H107" s="20">
        <v>2</v>
      </c>
      <c r="I107" s="20">
        <v>17</v>
      </c>
      <c r="J107" s="23">
        <f t="shared" si="3"/>
        <v>1.1176470588235294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30</v>
      </c>
      <c r="E108" s="22">
        <v>7</v>
      </c>
      <c r="F108" s="22">
        <v>0</v>
      </c>
      <c r="G108" s="22">
        <f t="shared" si="2"/>
        <v>37</v>
      </c>
      <c r="H108" s="20">
        <v>0</v>
      </c>
      <c r="I108" s="20">
        <v>38</v>
      </c>
      <c r="J108" s="23">
        <f>G108/I108</f>
        <v>0.97368421052631582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10</v>
      </c>
      <c r="E109" s="22">
        <v>44</v>
      </c>
      <c r="F109" s="22">
        <v>0</v>
      </c>
      <c r="G109" s="22">
        <v>54</v>
      </c>
      <c r="H109" s="20">
        <v>0</v>
      </c>
      <c r="I109" s="20">
        <v>54</v>
      </c>
      <c r="J109" s="23">
        <f>G109/I109</f>
        <v>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15</v>
      </c>
      <c r="E110" s="22">
        <v>69</v>
      </c>
      <c r="F110" s="22">
        <v>0</v>
      </c>
      <c r="G110" s="22">
        <f t="shared" si="2"/>
        <v>84</v>
      </c>
      <c r="H110" s="20">
        <v>9</v>
      </c>
      <c r="I110" s="20">
        <v>85</v>
      </c>
      <c r="J110" s="23">
        <f t="shared" si="3"/>
        <v>0.9882352941176471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12</v>
      </c>
      <c r="F111" s="22">
        <v>0</v>
      </c>
      <c r="G111" s="22">
        <f t="shared" si="2"/>
        <v>14</v>
      </c>
      <c r="H111" s="20">
        <v>1</v>
      </c>
      <c r="I111" s="20">
        <v>14</v>
      </c>
      <c r="J111" s="23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33</v>
      </c>
      <c r="F112" s="28">
        <v>0</v>
      </c>
      <c r="G112" s="28">
        <f t="shared" si="2"/>
        <v>38</v>
      </c>
      <c r="H112" s="29">
        <v>2</v>
      </c>
      <c r="I112" s="29">
        <v>33</v>
      </c>
      <c r="J112" s="96">
        <f t="shared" si="3"/>
        <v>1.1515151515151516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1279</v>
      </c>
      <c r="E113" s="22">
        <f>SUM(E3:E112)</f>
        <v>9510</v>
      </c>
      <c r="F113" s="22">
        <f>SUM(F3:F112)</f>
        <v>17</v>
      </c>
      <c r="G113" s="22">
        <f t="shared" si="2"/>
        <v>10806</v>
      </c>
      <c r="H113" s="33">
        <f>SUM(H3:H112)</f>
        <v>795</v>
      </c>
      <c r="I113" s="33">
        <f>SUM(I3:I112)</f>
        <v>9615</v>
      </c>
      <c r="J113" s="23">
        <f t="shared" si="3"/>
        <v>1.1238689547581904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/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/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  <c r="M120" s="113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zoomScaleNormal="100" workbookViewId="0">
      <pane xSplit="1" ySplit="2" topLeftCell="B54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J99" sqref="J99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0">
        <v>43252</v>
      </c>
      <c r="C1" s="111"/>
      <c r="D1" s="111"/>
      <c r="E1" s="111"/>
      <c r="F1" s="111"/>
      <c r="G1" s="11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3</v>
      </c>
      <c r="C3" s="22">
        <v>24</v>
      </c>
      <c r="D3" s="22">
        <v>0</v>
      </c>
      <c r="E3" s="22">
        <f>B3+C3+D3</f>
        <v>27</v>
      </c>
      <c r="F3" s="20">
        <v>4</v>
      </c>
      <c r="G3" s="20">
        <v>30</v>
      </c>
      <c r="H3" s="23">
        <f>E3/G3</f>
        <v>0.9</v>
      </c>
    </row>
    <row r="4" spans="1:9" x14ac:dyDescent="0.2">
      <c r="A4" s="19" t="s">
        <v>17</v>
      </c>
      <c r="B4" s="21">
        <v>0</v>
      </c>
      <c r="C4" s="22">
        <v>28</v>
      </c>
      <c r="D4" s="22">
        <v>0</v>
      </c>
      <c r="E4" s="22">
        <f t="shared" ref="E4:E53" si="0">B4+C4+D4</f>
        <v>28</v>
      </c>
      <c r="F4" s="20">
        <v>0</v>
      </c>
      <c r="G4" s="20">
        <v>31</v>
      </c>
      <c r="H4" s="23">
        <f t="shared" ref="H4:H53" si="1">E4/G4</f>
        <v>0.90322580645161288</v>
      </c>
    </row>
    <row r="5" spans="1:9" x14ac:dyDescent="0.2">
      <c r="A5" s="19" t="s">
        <v>19</v>
      </c>
      <c r="B5" s="21">
        <v>3</v>
      </c>
      <c r="C5" s="22">
        <v>5</v>
      </c>
      <c r="D5" s="22">
        <v>0</v>
      </c>
      <c r="E5" s="22">
        <f t="shared" si="0"/>
        <v>8</v>
      </c>
      <c r="F5" s="20">
        <v>3</v>
      </c>
      <c r="G5" s="20">
        <v>8</v>
      </c>
      <c r="H5" s="23">
        <f t="shared" si="1"/>
        <v>1</v>
      </c>
    </row>
    <row r="6" spans="1:9" x14ac:dyDescent="0.2">
      <c r="A6" s="19" t="s">
        <v>21</v>
      </c>
      <c r="B6" s="21">
        <v>9</v>
      </c>
      <c r="C6" s="22">
        <v>94</v>
      </c>
      <c r="D6" s="22">
        <v>0</v>
      </c>
      <c r="E6" s="22">
        <v>103</v>
      </c>
      <c r="F6" s="20">
        <v>8</v>
      </c>
      <c r="G6" s="20">
        <v>69</v>
      </c>
      <c r="H6" s="23">
        <v>1.4927536231884058</v>
      </c>
    </row>
    <row r="7" spans="1:9" x14ac:dyDescent="0.2">
      <c r="A7" s="19" t="s">
        <v>26</v>
      </c>
      <c r="B7" s="21">
        <v>0</v>
      </c>
      <c r="C7" s="22">
        <v>25</v>
      </c>
      <c r="D7" s="22">
        <v>0</v>
      </c>
      <c r="E7" s="22">
        <f t="shared" si="0"/>
        <v>25</v>
      </c>
      <c r="F7" s="20">
        <v>0</v>
      </c>
      <c r="G7" s="20">
        <v>20</v>
      </c>
      <c r="H7" s="23">
        <f t="shared" si="1"/>
        <v>1.25</v>
      </c>
    </row>
    <row r="8" spans="1:9" x14ac:dyDescent="0.2">
      <c r="A8" s="19" t="s">
        <v>29</v>
      </c>
      <c r="B8" s="21">
        <v>10</v>
      </c>
      <c r="C8" s="22">
        <v>76</v>
      </c>
      <c r="D8" s="22">
        <v>0</v>
      </c>
      <c r="E8" s="22">
        <f t="shared" si="0"/>
        <v>86</v>
      </c>
      <c r="F8" s="20">
        <v>7</v>
      </c>
      <c r="G8" s="20">
        <v>102</v>
      </c>
      <c r="H8" s="23">
        <f t="shared" si="1"/>
        <v>0.84313725490196079</v>
      </c>
    </row>
    <row r="9" spans="1:9" x14ac:dyDescent="0.2">
      <c r="A9" s="19" t="s">
        <v>32</v>
      </c>
      <c r="B9" s="21">
        <v>1</v>
      </c>
      <c r="C9" s="22">
        <v>24</v>
      </c>
      <c r="D9" s="22">
        <v>0</v>
      </c>
      <c r="E9" s="22">
        <f t="shared" si="0"/>
        <v>25</v>
      </c>
      <c r="F9" s="20">
        <v>1</v>
      </c>
      <c r="G9" s="20">
        <v>30</v>
      </c>
      <c r="H9" s="23">
        <f t="shared" si="1"/>
        <v>0.83333333333333337</v>
      </c>
    </row>
    <row r="10" spans="1:9" x14ac:dyDescent="0.2">
      <c r="A10" s="19" t="s">
        <v>35</v>
      </c>
      <c r="B10" s="21">
        <v>34</v>
      </c>
      <c r="C10" s="22">
        <v>330</v>
      </c>
      <c r="D10" s="22">
        <v>0</v>
      </c>
      <c r="E10" s="22">
        <v>364</v>
      </c>
      <c r="F10" s="20">
        <v>29</v>
      </c>
      <c r="G10" s="20">
        <v>231</v>
      </c>
      <c r="H10" s="23">
        <v>1.5757575757575757</v>
      </c>
    </row>
    <row r="11" spans="1:9" x14ac:dyDescent="0.2">
      <c r="A11" s="19" t="s">
        <v>40</v>
      </c>
      <c r="B11" s="21">
        <v>12</v>
      </c>
      <c r="C11" s="22">
        <v>94</v>
      </c>
      <c r="D11" s="22">
        <v>0</v>
      </c>
      <c r="E11" s="22">
        <v>106</v>
      </c>
      <c r="F11" s="20">
        <v>11</v>
      </c>
      <c r="G11" s="20">
        <v>103</v>
      </c>
      <c r="H11" s="23">
        <v>1.029126213592233</v>
      </c>
    </row>
    <row r="12" spans="1:9" x14ac:dyDescent="0.2">
      <c r="A12" s="19" t="s">
        <v>45</v>
      </c>
      <c r="B12" s="21">
        <v>2</v>
      </c>
      <c r="C12" s="22">
        <v>58</v>
      </c>
      <c r="D12" s="22">
        <v>0</v>
      </c>
      <c r="E12" s="22">
        <f t="shared" si="0"/>
        <v>60</v>
      </c>
      <c r="F12" s="20">
        <v>1</v>
      </c>
      <c r="G12" s="20">
        <v>58</v>
      </c>
      <c r="H12" s="23">
        <f t="shared" si="1"/>
        <v>1.0344827586206897</v>
      </c>
    </row>
    <row r="13" spans="1:9" x14ac:dyDescent="0.2">
      <c r="A13" s="19" t="s">
        <v>48</v>
      </c>
      <c r="B13" s="21">
        <v>8</v>
      </c>
      <c r="C13" s="22">
        <v>22</v>
      </c>
      <c r="D13" s="22">
        <v>0</v>
      </c>
      <c r="E13" s="22">
        <f t="shared" si="0"/>
        <v>30</v>
      </c>
      <c r="F13" s="20">
        <v>8</v>
      </c>
      <c r="G13" s="20">
        <v>41</v>
      </c>
      <c r="H13" s="23">
        <f t="shared" si="1"/>
        <v>0.73170731707317072</v>
      </c>
    </row>
    <row r="14" spans="1:9" x14ac:dyDescent="0.2">
      <c r="A14" s="19" t="s">
        <v>54</v>
      </c>
      <c r="B14" s="21">
        <v>42</v>
      </c>
      <c r="C14" s="22">
        <v>373</v>
      </c>
      <c r="D14" s="22">
        <v>2</v>
      </c>
      <c r="E14" s="22">
        <v>417</v>
      </c>
      <c r="F14" s="20">
        <v>26</v>
      </c>
      <c r="G14" s="20">
        <v>431</v>
      </c>
      <c r="H14" s="23">
        <v>0.9675174013921114</v>
      </c>
    </row>
    <row r="15" spans="1:9" x14ac:dyDescent="0.2">
      <c r="A15" s="19" t="s">
        <v>59</v>
      </c>
      <c r="B15" s="21">
        <v>0</v>
      </c>
      <c r="C15" s="22">
        <v>9</v>
      </c>
      <c r="D15" s="22">
        <v>0</v>
      </c>
      <c r="E15" s="22">
        <f t="shared" si="0"/>
        <v>9</v>
      </c>
      <c r="F15" s="20">
        <v>0</v>
      </c>
      <c r="G15" s="20">
        <v>13</v>
      </c>
      <c r="H15" s="23">
        <f t="shared" si="1"/>
        <v>0.69230769230769229</v>
      </c>
    </row>
    <row r="16" spans="1:9" x14ac:dyDescent="0.2">
      <c r="A16" s="19" t="s">
        <v>62</v>
      </c>
      <c r="B16" s="21">
        <v>72</v>
      </c>
      <c r="C16" s="22">
        <v>612</v>
      </c>
      <c r="D16" s="22">
        <v>8</v>
      </c>
      <c r="E16" s="22">
        <v>692</v>
      </c>
      <c r="F16" s="20">
        <v>45</v>
      </c>
      <c r="G16" s="97">
        <v>377</v>
      </c>
      <c r="H16" s="23">
        <v>1.8355437665782492</v>
      </c>
    </row>
    <row r="17" spans="1:20" x14ac:dyDescent="0.2">
      <c r="A17" s="19" t="s">
        <v>67</v>
      </c>
      <c r="B17" s="21">
        <v>6</v>
      </c>
      <c r="C17" s="22">
        <v>12</v>
      </c>
      <c r="D17" s="22">
        <v>0</v>
      </c>
      <c r="E17" s="22">
        <f t="shared" si="0"/>
        <v>18</v>
      </c>
      <c r="F17" s="20">
        <v>5</v>
      </c>
      <c r="G17" s="20">
        <v>15</v>
      </c>
      <c r="H17" s="23">
        <f t="shared" si="1"/>
        <v>1.2</v>
      </c>
    </row>
    <row r="18" spans="1:20" x14ac:dyDescent="0.2">
      <c r="A18" s="19" t="s">
        <v>70</v>
      </c>
      <c r="B18" s="21">
        <v>4</v>
      </c>
      <c r="C18" s="22">
        <v>47</v>
      </c>
      <c r="D18" s="22">
        <v>0</v>
      </c>
      <c r="E18" s="22">
        <f t="shared" si="0"/>
        <v>51</v>
      </c>
      <c r="F18" s="20">
        <v>4</v>
      </c>
      <c r="G18" s="20">
        <v>41</v>
      </c>
      <c r="H18" s="23">
        <f t="shared" si="1"/>
        <v>1.2439024390243902</v>
      </c>
    </row>
    <row r="19" spans="1:20" x14ac:dyDescent="0.2">
      <c r="A19" s="19" t="s">
        <v>73</v>
      </c>
      <c r="B19" s="21">
        <v>19</v>
      </c>
      <c r="C19" s="22">
        <v>114</v>
      </c>
      <c r="D19" s="22">
        <v>0</v>
      </c>
      <c r="E19" s="22">
        <v>133</v>
      </c>
      <c r="F19" s="20">
        <v>11</v>
      </c>
      <c r="G19" s="20">
        <v>156</v>
      </c>
      <c r="H19" s="23">
        <v>0.85256410256410253</v>
      </c>
    </row>
    <row r="20" spans="1:20" x14ac:dyDescent="0.2">
      <c r="A20" s="19" t="s">
        <v>78</v>
      </c>
      <c r="B20" s="21">
        <v>13</v>
      </c>
      <c r="C20" s="22">
        <v>130</v>
      </c>
      <c r="D20" s="22">
        <v>0</v>
      </c>
      <c r="E20" s="22">
        <v>143</v>
      </c>
      <c r="F20" s="20">
        <v>7</v>
      </c>
      <c r="G20" s="20">
        <v>109</v>
      </c>
      <c r="H20" s="23">
        <v>1.3119266055045871</v>
      </c>
    </row>
    <row r="21" spans="1:20" x14ac:dyDescent="0.2">
      <c r="A21" s="19" t="s">
        <v>83</v>
      </c>
      <c r="B21" s="21">
        <v>12</v>
      </c>
      <c r="C21" s="22">
        <v>56</v>
      </c>
      <c r="D21" s="22">
        <v>0</v>
      </c>
      <c r="E21" s="22">
        <f t="shared" si="0"/>
        <v>68</v>
      </c>
      <c r="F21" s="20">
        <v>12</v>
      </c>
      <c r="G21" s="20">
        <v>60</v>
      </c>
      <c r="H21" s="23">
        <f t="shared" si="1"/>
        <v>1.1333333333333333</v>
      </c>
    </row>
    <row r="22" spans="1:20" x14ac:dyDescent="0.2">
      <c r="A22" s="19" t="s">
        <v>86</v>
      </c>
      <c r="B22" s="21">
        <v>0</v>
      </c>
      <c r="C22" s="22">
        <v>4</v>
      </c>
      <c r="D22" s="22">
        <v>0</v>
      </c>
      <c r="E22" s="22">
        <f t="shared" si="0"/>
        <v>4</v>
      </c>
      <c r="F22" s="20">
        <v>0</v>
      </c>
      <c r="G22" s="20">
        <v>4</v>
      </c>
      <c r="H22" s="23">
        <f t="shared" si="1"/>
        <v>1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0</v>
      </c>
      <c r="H23" s="23" t="e">
        <f t="shared" si="1"/>
        <v>#DIV/0!</v>
      </c>
    </row>
    <row r="24" spans="1:20" x14ac:dyDescent="0.2">
      <c r="A24" s="19" t="s">
        <v>92</v>
      </c>
      <c r="B24" s="21">
        <v>23</v>
      </c>
      <c r="C24" s="22">
        <v>163</v>
      </c>
      <c r="D24" s="22">
        <v>0</v>
      </c>
      <c r="E24" s="22">
        <f t="shared" si="0"/>
        <v>186</v>
      </c>
      <c r="F24" s="20">
        <v>17</v>
      </c>
      <c r="G24" s="20">
        <v>194</v>
      </c>
      <c r="H24" s="23">
        <f t="shared" si="1"/>
        <v>0.95876288659793818</v>
      </c>
      <c r="T24" s="17" t="s">
        <v>94</v>
      </c>
    </row>
    <row r="25" spans="1:20" x14ac:dyDescent="0.2">
      <c r="A25" s="19" t="s">
        <v>96</v>
      </c>
      <c r="B25" s="21">
        <v>6</v>
      </c>
      <c r="C25" s="22">
        <v>46</v>
      </c>
      <c r="D25" s="22">
        <v>0</v>
      </c>
      <c r="E25" s="22">
        <f t="shared" si="0"/>
        <v>52</v>
      </c>
      <c r="F25" s="20">
        <v>5</v>
      </c>
      <c r="G25" s="20">
        <v>46</v>
      </c>
      <c r="H25" s="23">
        <f t="shared" si="1"/>
        <v>1.1304347826086956</v>
      </c>
    </row>
    <row r="26" spans="1:20" s="24" customFormat="1" x14ac:dyDescent="0.2">
      <c r="A26" s="19" t="s">
        <v>99</v>
      </c>
      <c r="B26" s="21">
        <v>22</v>
      </c>
      <c r="C26" s="22">
        <v>90</v>
      </c>
      <c r="D26" s="22">
        <v>0</v>
      </c>
      <c r="E26" s="22">
        <f t="shared" si="0"/>
        <v>112</v>
      </c>
      <c r="F26" s="20">
        <v>22</v>
      </c>
      <c r="G26" s="20">
        <v>74</v>
      </c>
      <c r="H26" s="23">
        <f t="shared" si="1"/>
        <v>1.5135135135135136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11</v>
      </c>
      <c r="D27" s="22">
        <v>0</v>
      </c>
      <c r="E27" s="22">
        <f t="shared" si="0"/>
        <v>11</v>
      </c>
      <c r="F27" s="20">
        <v>0</v>
      </c>
      <c r="G27" s="20">
        <v>10</v>
      </c>
      <c r="H27" s="23">
        <f t="shared" si="1"/>
        <v>1.1000000000000001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1</v>
      </c>
      <c r="C28" s="22">
        <v>10</v>
      </c>
      <c r="D28" s="22">
        <v>0</v>
      </c>
      <c r="E28" s="22">
        <f t="shared" si="0"/>
        <v>11</v>
      </c>
      <c r="F28" s="20">
        <v>2</v>
      </c>
      <c r="G28" s="20">
        <v>11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0</v>
      </c>
      <c r="C29" s="22">
        <v>15</v>
      </c>
      <c r="D29" s="22">
        <v>0</v>
      </c>
      <c r="E29" s="22">
        <f t="shared" si="0"/>
        <v>15</v>
      </c>
      <c r="F29" s="20">
        <v>0</v>
      </c>
      <c r="G29" s="20">
        <v>15</v>
      </c>
      <c r="H29" s="23">
        <f t="shared" si="1"/>
        <v>1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5</v>
      </c>
      <c r="D30" s="22">
        <v>0</v>
      </c>
      <c r="E30" s="22">
        <f t="shared" si="0"/>
        <v>5</v>
      </c>
      <c r="F30" s="20">
        <v>0</v>
      </c>
      <c r="G30" s="20">
        <v>4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3</v>
      </c>
      <c r="C31" s="22">
        <v>38</v>
      </c>
      <c r="D31" s="22">
        <v>0</v>
      </c>
      <c r="E31" s="22">
        <f t="shared" si="0"/>
        <v>41</v>
      </c>
      <c r="F31" s="20">
        <v>3</v>
      </c>
      <c r="G31" s="20">
        <v>34</v>
      </c>
      <c r="H31" s="23">
        <f t="shared" si="1"/>
        <v>1.2058823529411764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5</v>
      </c>
      <c r="C32" s="22">
        <v>43</v>
      </c>
      <c r="D32" s="22">
        <v>0</v>
      </c>
      <c r="E32" s="22">
        <f t="shared" si="0"/>
        <v>48</v>
      </c>
      <c r="F32" s="20">
        <v>4</v>
      </c>
      <c r="G32" s="20">
        <v>47</v>
      </c>
      <c r="H32" s="23">
        <f t="shared" si="1"/>
        <v>1.0212765957446808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10</v>
      </c>
      <c r="C33" s="22">
        <v>90</v>
      </c>
      <c r="D33" s="22">
        <v>0</v>
      </c>
      <c r="E33" s="22">
        <f t="shared" si="0"/>
        <v>100</v>
      </c>
      <c r="F33" s="20">
        <v>2</v>
      </c>
      <c r="G33" s="20">
        <v>100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2</v>
      </c>
      <c r="C34" s="22">
        <v>22</v>
      </c>
      <c r="D34" s="22">
        <v>0</v>
      </c>
      <c r="E34" s="22">
        <f t="shared" si="0"/>
        <v>24</v>
      </c>
      <c r="F34" s="20">
        <v>1</v>
      </c>
      <c r="G34" s="20">
        <v>27</v>
      </c>
      <c r="H34" s="23">
        <f t="shared" si="1"/>
        <v>0.88888888888888884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32</v>
      </c>
      <c r="D35" s="22">
        <v>0</v>
      </c>
      <c r="E35" s="22">
        <f t="shared" si="0"/>
        <v>33</v>
      </c>
      <c r="F35" s="20">
        <v>1</v>
      </c>
      <c r="G35" s="20">
        <v>27</v>
      </c>
      <c r="H35" s="23">
        <f t="shared" si="1"/>
        <v>1.2222222222222223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20</v>
      </c>
      <c r="C36" s="22">
        <v>142</v>
      </c>
      <c r="D36" s="22">
        <v>1</v>
      </c>
      <c r="E36" s="22">
        <v>163</v>
      </c>
      <c r="F36" s="20">
        <v>22</v>
      </c>
      <c r="G36" s="20">
        <v>115</v>
      </c>
      <c r="H36" s="23">
        <v>1.4173913043478261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0</v>
      </c>
      <c r="G37" s="20">
        <v>31</v>
      </c>
      <c r="H37" s="23">
        <f t="shared" si="1"/>
        <v>1.1290322580645162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4</v>
      </c>
      <c r="C38" s="22">
        <v>38</v>
      </c>
      <c r="D38" s="22">
        <v>0</v>
      </c>
      <c r="E38" s="22">
        <f t="shared" si="0"/>
        <v>42</v>
      </c>
      <c r="F38" s="20">
        <v>1</v>
      </c>
      <c r="G38" s="20">
        <v>34</v>
      </c>
      <c r="H38" s="23">
        <f t="shared" si="1"/>
        <v>1.2352941176470589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1</v>
      </c>
      <c r="C39" s="22">
        <v>21</v>
      </c>
      <c r="D39" s="22">
        <v>0</v>
      </c>
      <c r="E39" s="22">
        <f t="shared" si="0"/>
        <v>22</v>
      </c>
      <c r="F39" s="20">
        <v>0</v>
      </c>
      <c r="G39" s="20">
        <v>21</v>
      </c>
      <c r="H39" s="23">
        <f t="shared" si="1"/>
        <v>1.0476190476190477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3</v>
      </c>
      <c r="C40" s="22">
        <v>133</v>
      </c>
      <c r="D40" s="22">
        <v>0</v>
      </c>
      <c r="E40" s="22">
        <f t="shared" si="0"/>
        <v>136</v>
      </c>
      <c r="F40" s="20">
        <v>3</v>
      </c>
      <c r="G40" s="20">
        <v>122</v>
      </c>
      <c r="H40" s="23">
        <f t="shared" si="1"/>
        <v>1.1147540983606556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4</v>
      </c>
      <c r="C41" s="22">
        <v>62</v>
      </c>
      <c r="D41" s="22">
        <v>0</v>
      </c>
      <c r="E41" s="22">
        <f t="shared" si="0"/>
        <v>66</v>
      </c>
      <c r="F41" s="20">
        <v>4</v>
      </c>
      <c r="G41" s="20">
        <v>69</v>
      </c>
      <c r="H41" s="23">
        <f t="shared" si="1"/>
        <v>0.95652173913043481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11</v>
      </c>
      <c r="C42" s="22">
        <v>100</v>
      </c>
      <c r="D42" s="22">
        <v>0</v>
      </c>
      <c r="E42" s="22">
        <f t="shared" si="0"/>
        <v>111</v>
      </c>
      <c r="F42" s="20">
        <v>9</v>
      </c>
      <c r="G42" s="20">
        <v>101</v>
      </c>
      <c r="H42" s="23">
        <f t="shared" si="1"/>
        <v>1.0990099009900991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3</v>
      </c>
      <c r="C43" s="22">
        <v>29</v>
      </c>
      <c r="D43" s="22">
        <v>0</v>
      </c>
      <c r="E43" s="22">
        <f t="shared" si="0"/>
        <v>32</v>
      </c>
      <c r="F43" s="20">
        <v>0</v>
      </c>
      <c r="G43" s="20">
        <v>21</v>
      </c>
      <c r="H43" s="23">
        <f t="shared" si="1"/>
        <v>1.5238095238095237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17</v>
      </c>
      <c r="C44" s="22">
        <v>62</v>
      </c>
      <c r="D44" s="22">
        <v>0</v>
      </c>
      <c r="E44" s="22">
        <v>79</v>
      </c>
      <c r="F44" s="20">
        <v>6</v>
      </c>
      <c r="G44" s="20">
        <v>69</v>
      </c>
      <c r="H44" s="23">
        <v>1.144927536231884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14</v>
      </c>
      <c r="C45" s="22">
        <v>146</v>
      </c>
      <c r="D45" s="22">
        <v>0</v>
      </c>
      <c r="E45" s="22">
        <f t="shared" si="0"/>
        <v>160</v>
      </c>
      <c r="F45" s="20">
        <v>14</v>
      </c>
      <c r="G45" s="20">
        <v>80</v>
      </c>
      <c r="H45" s="23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5</v>
      </c>
      <c r="C46" s="22">
        <v>48</v>
      </c>
      <c r="D46" s="22">
        <v>0</v>
      </c>
      <c r="E46" s="22">
        <v>53</v>
      </c>
      <c r="F46" s="20">
        <v>3</v>
      </c>
      <c r="G46" s="20">
        <v>51</v>
      </c>
      <c r="H46" s="23">
        <v>1.0392156862745099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4</v>
      </c>
      <c r="C47" s="22">
        <v>16</v>
      </c>
      <c r="D47" s="22">
        <v>0</v>
      </c>
      <c r="E47" s="22">
        <f t="shared" si="0"/>
        <v>20</v>
      </c>
      <c r="F47" s="20">
        <v>1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8</v>
      </c>
      <c r="C48" s="22">
        <v>94</v>
      </c>
      <c r="D48" s="22">
        <v>0</v>
      </c>
      <c r="E48" s="22">
        <f t="shared" si="0"/>
        <v>102</v>
      </c>
      <c r="F48" s="20">
        <v>8</v>
      </c>
      <c r="G48" s="20">
        <v>63</v>
      </c>
      <c r="H48" s="23">
        <f t="shared" si="1"/>
        <v>1.6190476190476191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10</v>
      </c>
      <c r="C49" s="22">
        <v>56</v>
      </c>
      <c r="D49" s="22">
        <v>0</v>
      </c>
      <c r="E49" s="22">
        <f t="shared" si="0"/>
        <v>66</v>
      </c>
      <c r="F49" s="20">
        <v>10</v>
      </c>
      <c r="G49" s="20">
        <v>65</v>
      </c>
      <c r="H49" s="23">
        <f t="shared" si="1"/>
        <v>1.0153846153846153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3</v>
      </c>
      <c r="C50" s="22">
        <v>26</v>
      </c>
      <c r="D50" s="22">
        <v>0</v>
      </c>
      <c r="E50" s="22">
        <f t="shared" si="0"/>
        <v>29</v>
      </c>
      <c r="F50" s="20">
        <v>1</v>
      </c>
      <c r="G50" s="20">
        <v>29</v>
      </c>
      <c r="H50" s="23">
        <f t="shared" si="1"/>
        <v>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20</v>
      </c>
      <c r="C51" s="22">
        <v>119</v>
      </c>
      <c r="D51" s="22">
        <v>0</v>
      </c>
      <c r="E51" s="22">
        <f t="shared" si="0"/>
        <v>139</v>
      </c>
      <c r="F51" s="20">
        <v>3</v>
      </c>
      <c r="G51" s="20">
        <v>134</v>
      </c>
      <c r="H51" s="23">
        <f t="shared" si="1"/>
        <v>1.0373134328358209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28</v>
      </c>
      <c r="D52" s="22">
        <v>0</v>
      </c>
      <c r="E52" s="22">
        <f t="shared" si="0"/>
        <v>31</v>
      </c>
      <c r="F52" s="20">
        <v>3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0</v>
      </c>
      <c r="C53" s="22">
        <v>23</v>
      </c>
      <c r="D53" s="22">
        <v>0</v>
      </c>
      <c r="E53" s="22">
        <f t="shared" si="0"/>
        <v>23</v>
      </c>
      <c r="F53" s="20">
        <v>0</v>
      </c>
      <c r="G53" s="20">
        <v>23</v>
      </c>
      <c r="H53" s="23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258</v>
      </c>
      <c r="C54" s="22">
        <v>2590</v>
      </c>
      <c r="D54" s="22">
        <v>0</v>
      </c>
      <c r="E54" s="22">
        <v>2848</v>
      </c>
      <c r="F54" s="20">
        <v>185</v>
      </c>
      <c r="G54" s="20">
        <v>2791</v>
      </c>
      <c r="H54" s="23">
        <v>1.0204227875313507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5</v>
      </c>
      <c r="C55" s="22">
        <v>56</v>
      </c>
      <c r="D55" s="22">
        <v>0</v>
      </c>
      <c r="E55" s="22">
        <f t="shared" ref="E55:E76" si="2">B55+C55+D55</f>
        <v>61</v>
      </c>
      <c r="F55" s="20">
        <v>5</v>
      </c>
      <c r="G55" s="20">
        <v>67</v>
      </c>
      <c r="H55" s="23">
        <f t="shared" ref="H55:H76" si="3">E55/G55</f>
        <v>0.91044776119402981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2</v>
      </c>
      <c r="C56" s="22">
        <v>5</v>
      </c>
      <c r="D56" s="22">
        <v>0</v>
      </c>
      <c r="E56" s="22">
        <f t="shared" si="2"/>
        <v>7</v>
      </c>
      <c r="F56" s="20">
        <v>2</v>
      </c>
      <c r="G56" s="20">
        <v>7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6</v>
      </c>
      <c r="C57" s="22">
        <v>48</v>
      </c>
      <c r="D57" s="22">
        <v>0</v>
      </c>
      <c r="E57" s="22">
        <f t="shared" si="2"/>
        <v>54</v>
      </c>
      <c r="F57" s="20">
        <v>6</v>
      </c>
      <c r="G57" s="20">
        <v>55</v>
      </c>
      <c r="H57" s="23">
        <f t="shared" si="3"/>
        <v>0.98181818181818181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6</v>
      </c>
      <c r="C58" s="22">
        <v>48</v>
      </c>
      <c r="D58" s="22">
        <v>0</v>
      </c>
      <c r="E58" s="22">
        <v>54</v>
      </c>
      <c r="F58" s="20">
        <v>6</v>
      </c>
      <c r="G58" s="20">
        <v>36</v>
      </c>
      <c r="H58" s="23">
        <v>1.5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32</v>
      </c>
      <c r="C59" s="22">
        <v>254</v>
      </c>
      <c r="D59" s="22">
        <v>0</v>
      </c>
      <c r="E59" s="22">
        <v>286</v>
      </c>
      <c r="F59" s="20">
        <v>28</v>
      </c>
      <c r="G59" s="20">
        <v>143</v>
      </c>
      <c r="H59" s="23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232</v>
      </c>
      <c r="B60" s="21">
        <v>27</v>
      </c>
      <c r="C60" s="22">
        <v>103</v>
      </c>
      <c r="D60" s="22">
        <v>0</v>
      </c>
      <c r="E60" s="22">
        <f t="shared" si="2"/>
        <v>130</v>
      </c>
      <c r="F60" s="20">
        <v>17</v>
      </c>
      <c r="G60" s="20">
        <v>97</v>
      </c>
      <c r="H60" s="23">
        <f t="shared" si="3"/>
        <v>1.3402061855670102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235</v>
      </c>
      <c r="B61" s="21">
        <v>18</v>
      </c>
      <c r="C61" s="22">
        <v>64</v>
      </c>
      <c r="D61" s="22">
        <v>0</v>
      </c>
      <c r="E61" s="22">
        <f t="shared" si="2"/>
        <v>82</v>
      </c>
      <c r="F61" s="20">
        <v>18</v>
      </c>
      <c r="G61" s="20">
        <v>51</v>
      </c>
      <c r="H61" s="23">
        <f t="shared" si="3"/>
        <v>1.607843137254902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238</v>
      </c>
      <c r="B62" s="21">
        <v>21</v>
      </c>
      <c r="C62" s="22">
        <v>133</v>
      </c>
      <c r="D62" s="22">
        <v>0</v>
      </c>
      <c r="E62" s="22">
        <f t="shared" si="2"/>
        <v>154</v>
      </c>
      <c r="F62" s="20">
        <v>21</v>
      </c>
      <c r="G62" s="20">
        <v>165</v>
      </c>
      <c r="H62" s="23">
        <f t="shared" si="3"/>
        <v>0.93333333333333335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241</v>
      </c>
      <c r="B63" s="21">
        <v>8</v>
      </c>
      <c r="C63" s="22">
        <v>51</v>
      </c>
      <c r="D63" s="22">
        <v>0</v>
      </c>
      <c r="E63" s="22">
        <f t="shared" si="2"/>
        <v>59</v>
      </c>
      <c r="F63" s="20">
        <v>5</v>
      </c>
      <c r="G63" s="20">
        <v>37</v>
      </c>
      <c r="H63" s="23">
        <f t="shared" si="3"/>
        <v>1.5945945945945945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244</v>
      </c>
      <c r="B64" s="21">
        <v>0</v>
      </c>
      <c r="C64" s="22">
        <v>0</v>
      </c>
      <c r="D64" s="22">
        <v>0</v>
      </c>
      <c r="E64" s="22">
        <v>0</v>
      </c>
      <c r="F64" s="20">
        <v>0</v>
      </c>
      <c r="G64" s="20">
        <v>4</v>
      </c>
      <c r="H64" s="23">
        <f t="shared" si="3"/>
        <v>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247</v>
      </c>
      <c r="B65" s="21">
        <v>8</v>
      </c>
      <c r="C65" s="22">
        <v>101</v>
      </c>
      <c r="D65" s="22">
        <v>2</v>
      </c>
      <c r="E65" s="22">
        <f t="shared" si="2"/>
        <v>111</v>
      </c>
      <c r="F65" s="20">
        <v>5</v>
      </c>
      <c r="G65" s="20">
        <v>102</v>
      </c>
      <c r="H65" s="23">
        <f t="shared" si="3"/>
        <v>1.088235294117647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250</v>
      </c>
      <c r="B66" s="21">
        <v>13</v>
      </c>
      <c r="C66" s="22">
        <v>81</v>
      </c>
      <c r="D66" s="22">
        <v>0</v>
      </c>
      <c r="E66" s="22">
        <v>94</v>
      </c>
      <c r="F66" s="20">
        <v>13</v>
      </c>
      <c r="G66" s="20">
        <v>92</v>
      </c>
      <c r="H66" s="23">
        <v>1.0217391304347827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254</v>
      </c>
      <c r="B67" s="21">
        <v>12</v>
      </c>
      <c r="C67" s="22">
        <v>71</v>
      </c>
      <c r="D67" s="22">
        <v>0</v>
      </c>
      <c r="E67" s="22">
        <f t="shared" si="2"/>
        <v>83</v>
      </c>
      <c r="F67" s="20">
        <v>0</v>
      </c>
      <c r="G67" s="20">
        <v>105</v>
      </c>
      <c r="H67" s="23">
        <f t="shared" si="3"/>
        <v>0.79047619047619044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257</v>
      </c>
      <c r="B68" s="21">
        <v>10</v>
      </c>
      <c r="C68" s="22">
        <v>59</v>
      </c>
      <c r="D68" s="22">
        <v>0</v>
      </c>
      <c r="E68" s="22">
        <f t="shared" si="2"/>
        <v>69</v>
      </c>
      <c r="F68" s="20">
        <v>8</v>
      </c>
      <c r="G68" s="20">
        <v>71</v>
      </c>
      <c r="H68" s="23">
        <f t="shared" si="3"/>
        <v>0.971830985915493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260</v>
      </c>
      <c r="B69" s="21">
        <v>6</v>
      </c>
      <c r="C69" s="22">
        <v>47</v>
      </c>
      <c r="D69" s="22">
        <v>0</v>
      </c>
      <c r="E69" s="22">
        <f t="shared" si="2"/>
        <v>53</v>
      </c>
      <c r="F69" s="20">
        <v>0</v>
      </c>
      <c r="G69" s="20">
        <v>53</v>
      </c>
      <c r="H69" s="23">
        <f t="shared" si="3"/>
        <v>1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263</v>
      </c>
      <c r="B70" s="21">
        <v>1</v>
      </c>
      <c r="C70" s="22">
        <v>36</v>
      </c>
      <c r="D70" s="22">
        <v>0</v>
      </c>
      <c r="E70" s="22">
        <f t="shared" si="2"/>
        <v>37</v>
      </c>
      <c r="F70" s="20">
        <v>0</v>
      </c>
      <c r="G70" s="20">
        <v>33</v>
      </c>
      <c r="H70" s="23">
        <f t="shared" si="3"/>
        <v>1.1212121212121211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266</v>
      </c>
      <c r="B71" s="109">
        <v>328</v>
      </c>
      <c r="C71" s="109">
        <v>1718</v>
      </c>
      <c r="D71" s="22">
        <v>4</v>
      </c>
      <c r="E71" s="22">
        <v>2050</v>
      </c>
      <c r="F71" s="20">
        <v>137</v>
      </c>
      <c r="G71" s="20">
        <v>1889</v>
      </c>
      <c r="H71" s="23">
        <v>1.0852302805717311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285</v>
      </c>
      <c r="B72" s="21">
        <v>40</v>
      </c>
      <c r="C72" s="22">
        <v>51</v>
      </c>
      <c r="D72" s="22">
        <v>0</v>
      </c>
      <c r="E72" s="22">
        <v>91</v>
      </c>
      <c r="F72" s="20">
        <v>0</v>
      </c>
      <c r="G72" s="20">
        <v>92</v>
      </c>
      <c r="H72" s="23">
        <v>0.98913043478260865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289</v>
      </c>
      <c r="B73" s="21">
        <v>15</v>
      </c>
      <c r="C73" s="22">
        <v>69</v>
      </c>
      <c r="D73" s="22">
        <v>0</v>
      </c>
      <c r="E73" s="22">
        <f t="shared" si="2"/>
        <v>84</v>
      </c>
      <c r="F73" s="20">
        <v>9</v>
      </c>
      <c r="G73" s="20">
        <v>85</v>
      </c>
      <c r="H73" s="23">
        <f t="shared" si="3"/>
        <v>0.9882352941176471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292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1</v>
      </c>
      <c r="G74" s="20">
        <v>14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8" t="s">
        <v>295</v>
      </c>
      <c r="B75" s="30">
        <v>5</v>
      </c>
      <c r="C75" s="28">
        <v>33</v>
      </c>
      <c r="D75" s="28">
        <v>0</v>
      </c>
      <c r="E75" s="28">
        <f t="shared" si="2"/>
        <v>38</v>
      </c>
      <c r="F75" s="29">
        <v>2</v>
      </c>
      <c r="G75" s="29">
        <v>33</v>
      </c>
      <c r="H75" s="96">
        <f t="shared" si="3"/>
        <v>1.1515151515151516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1279</v>
      </c>
      <c r="C76" s="22">
        <f>SUM(C3:C75)</f>
        <v>9510</v>
      </c>
      <c r="D76" s="22">
        <f>SUM(D3:D75)</f>
        <v>17</v>
      </c>
      <c r="E76" s="22">
        <f t="shared" si="2"/>
        <v>10806</v>
      </c>
      <c r="F76" s="33">
        <f>SUM(F3:F75)</f>
        <v>795</v>
      </c>
      <c r="G76" s="33">
        <f>SUM(G3:G75)</f>
        <v>9615</v>
      </c>
      <c r="H76" s="23">
        <f t="shared" si="3"/>
        <v>1.1238689547581904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4"/>
      <c r="L77" s="17" t="s">
        <v>297</v>
      </c>
    </row>
    <row r="78" spans="1:20" x14ac:dyDescent="0.2">
      <c r="A78" s="19"/>
      <c r="B78" s="19"/>
      <c r="C78" s="19"/>
      <c r="D78" s="22"/>
      <c r="E78" s="19"/>
      <c r="F78" s="19"/>
      <c r="G78" s="19"/>
      <c r="I78" s="36"/>
    </row>
    <row r="79" spans="1:20" ht="14.45" customHeight="1" x14ac:dyDescent="0.2">
      <c r="A79" s="19"/>
      <c r="B79" s="19"/>
      <c r="C79" s="19"/>
      <c r="D79" s="22"/>
      <c r="E79" s="19"/>
      <c r="F79" s="19"/>
      <c r="G79" s="19"/>
    </row>
    <row r="80" spans="1:20" x14ac:dyDescent="0.2">
      <c r="A80" s="19"/>
      <c r="B80" s="19"/>
      <c r="C80" s="19"/>
      <c r="D80" s="22"/>
      <c r="E80" s="19"/>
      <c r="F80" s="19"/>
      <c r="G80" s="19"/>
    </row>
    <row r="81" spans="1:20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s="39" customFormat="1" x14ac:dyDescent="0.2">
      <c r="A90" s="19"/>
      <c r="B90" s="19"/>
      <c r="C90" s="19"/>
      <c r="D90" s="22"/>
      <c r="E90" s="19"/>
      <c r="F90" s="19"/>
      <c r="G90" s="19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39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9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42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43282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455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497</v>
      </c>
      <c r="B108" s="17" t="s">
        <v>266</v>
      </c>
      <c r="C108" s="17" t="s">
        <v>496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43313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455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497</v>
      </c>
      <c r="B108" s="17" t="s">
        <v>266</v>
      </c>
      <c r="C108" s="17" t="s">
        <v>496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43344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455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497</v>
      </c>
      <c r="B108" s="17" t="s">
        <v>266</v>
      </c>
      <c r="C108" s="17" t="s">
        <v>496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43374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455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497</v>
      </c>
      <c r="B108" s="17" t="s">
        <v>266</v>
      </c>
      <c r="C108" s="17" t="s">
        <v>496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43405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455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497</v>
      </c>
      <c r="B108" s="17" t="s">
        <v>266</v>
      </c>
      <c r="C108" s="17" t="s">
        <v>496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107" sqref="F10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43435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455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497</v>
      </c>
      <c r="B108" s="17" t="s">
        <v>266</v>
      </c>
      <c r="C108" s="17" t="s">
        <v>496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10" t="s">
        <v>300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>
        <f>'June '!J3</f>
        <v>0.9</v>
      </c>
      <c r="J3" s="64"/>
      <c r="K3" s="65"/>
      <c r="L3" s="65"/>
      <c r="M3" s="65"/>
      <c r="N3" s="65"/>
      <c r="O3" s="65"/>
      <c r="P3" s="66">
        <f>SUM(D3:O3)/6</f>
        <v>0.89561845779580518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6" t="s">
        <v>492</v>
      </c>
      <c r="I4" s="105"/>
      <c r="J4" s="105"/>
      <c r="K4" s="107"/>
      <c r="L4" s="107"/>
      <c r="M4" s="107"/>
      <c r="N4" s="107"/>
      <c r="O4" s="107"/>
      <c r="P4" s="66">
        <f>SUM(D4:O4)/4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>
        <f>'June '!J4</f>
        <v>0.90322580645161288</v>
      </c>
      <c r="J5" s="64"/>
      <c r="K5" s="65"/>
      <c r="L5" s="65"/>
      <c r="M5" s="65"/>
      <c r="N5" s="65"/>
      <c r="O5" s="65"/>
      <c r="P5" s="66">
        <f>SUM(D5:O5)/6</f>
        <v>0.91510443335040115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>
        <f>'June '!J5</f>
        <v>1</v>
      </c>
      <c r="J6" s="64"/>
      <c r="K6" s="65"/>
      <c r="L6" s="65"/>
      <c r="M6" s="65"/>
      <c r="N6" s="65"/>
      <c r="O6" s="65"/>
      <c r="P6" s="66">
        <f t="shared" ref="P6:P17" si="0">SUM(D6:O6)/6</f>
        <v>0.94814814814814818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>
        <f>'June '!J6</f>
        <v>2.3076923076923075</v>
      </c>
      <c r="J7" s="64"/>
      <c r="K7" s="65"/>
      <c r="L7" s="65"/>
      <c r="M7" s="65"/>
      <c r="N7" s="65"/>
      <c r="O7" s="65"/>
      <c r="P7" s="66">
        <f t="shared" si="0"/>
        <v>1.5123931623931626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>
        <f>'June '!J7</f>
        <v>1.3035714285714286</v>
      </c>
      <c r="J8" s="64"/>
      <c r="K8" s="65"/>
      <c r="L8" s="65"/>
      <c r="M8" s="65"/>
      <c r="N8" s="65"/>
      <c r="O8" s="65"/>
      <c r="P8" s="66">
        <f t="shared" si="0"/>
        <v>1.2489375314336957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>
        <f>'June '!J8</f>
        <v>1.25</v>
      </c>
      <c r="J9" s="64"/>
      <c r="K9" s="65"/>
      <c r="L9" s="65"/>
      <c r="M9" s="65"/>
      <c r="N9" s="65"/>
      <c r="O9" s="65"/>
      <c r="P9" s="66">
        <f t="shared" si="0"/>
        <v>1.3589165220744166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>
        <f>'June '!J9</f>
        <v>0.84313725490196079</v>
      </c>
      <c r="J10" s="64"/>
      <c r="K10" s="65"/>
      <c r="L10" s="65"/>
      <c r="M10" s="65"/>
      <c r="N10" s="65"/>
      <c r="O10" s="65"/>
      <c r="P10" s="66">
        <f t="shared" si="0"/>
        <v>0.88831039086817931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>
        <f>'June '!J10</f>
        <v>0.83333333333333337</v>
      </c>
      <c r="J11" s="64"/>
      <c r="K11" s="65"/>
      <c r="L11" s="65"/>
      <c r="M11" s="65"/>
      <c r="N11" s="65"/>
      <c r="O11" s="65"/>
      <c r="P11" s="66">
        <f t="shared" si="0"/>
        <v>1.0376923626923626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>
        <f>'June '!J11</f>
        <v>0.78350515463917525</v>
      </c>
      <c r="J12" s="64"/>
      <c r="K12" s="65"/>
      <c r="L12" s="65"/>
      <c r="M12" s="65"/>
      <c r="N12" s="65"/>
      <c r="O12" s="65"/>
      <c r="P12" s="66">
        <f t="shared" si="0"/>
        <v>0.91808169963879438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>
        <f>'June '!J12</f>
        <v>2.1492537313432836</v>
      </c>
      <c r="J13" s="64"/>
      <c r="K13" s="65"/>
      <c r="L13" s="65"/>
      <c r="M13" s="65"/>
      <c r="N13" s="65"/>
      <c r="O13" s="65"/>
      <c r="P13" s="66">
        <f t="shared" si="0"/>
        <v>1.7215328928936315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>
        <f>'June '!J13</f>
        <v>0.92473118279569888</v>
      </c>
      <c r="J14" s="64"/>
      <c r="K14" s="65"/>
      <c r="L14" s="65"/>
      <c r="M14" s="65"/>
      <c r="N14" s="65"/>
      <c r="O14" s="65"/>
      <c r="P14" s="66">
        <f t="shared" si="0"/>
        <v>1.6242357760054891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>
        <f>'June '!J14</f>
        <v>2</v>
      </c>
      <c r="J15" s="64"/>
      <c r="K15" s="65"/>
      <c r="L15" s="65"/>
      <c r="M15" s="65"/>
      <c r="N15" s="65"/>
      <c r="O15" s="65"/>
      <c r="P15" s="66">
        <f t="shared" si="0"/>
        <v>1.1899787347155768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>
        <f>'June '!J15</f>
        <v>1.0344827586206897</v>
      </c>
      <c r="J16" s="64"/>
      <c r="K16" s="65"/>
      <c r="L16" s="65"/>
      <c r="M16" s="65"/>
      <c r="N16" s="65"/>
      <c r="O16" s="65"/>
      <c r="P16" s="66">
        <f t="shared" si="0"/>
        <v>1.0056416644492576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>
        <f>'June '!J16</f>
        <v>0.73170731707317072</v>
      </c>
      <c r="J17" s="64"/>
      <c r="K17" s="65"/>
      <c r="L17" s="65"/>
      <c r="M17" s="65"/>
      <c r="N17" s="65"/>
      <c r="O17" s="65"/>
      <c r="P17" s="66">
        <f t="shared" si="0"/>
        <v>0.87561919473064131</v>
      </c>
    </row>
    <row r="18" spans="1:16" x14ac:dyDescent="0.2">
      <c r="A18" s="60" t="s">
        <v>50</v>
      </c>
      <c r="B18" s="61" t="s">
        <v>51</v>
      </c>
      <c r="C18" s="62" t="s">
        <v>498</v>
      </c>
      <c r="D18" s="63">
        <f>Jan!J18</f>
        <v>1</v>
      </c>
      <c r="E18" s="64">
        <f>Feb!J18</f>
        <v>0.8</v>
      </c>
      <c r="F18" s="106" t="s">
        <v>492</v>
      </c>
      <c r="G18" s="105"/>
      <c r="H18" s="105"/>
      <c r="I18" s="105"/>
      <c r="J18" s="105"/>
      <c r="K18" s="107"/>
      <c r="L18" s="107"/>
      <c r="M18" s="107"/>
      <c r="N18" s="107"/>
      <c r="O18" s="107"/>
      <c r="P18" s="66">
        <f>SUM(D18:O18)/2</f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>
        <f>'June '!J17</f>
        <v>0.97909407665505221</v>
      </c>
      <c r="J19" s="64"/>
      <c r="K19" s="65"/>
      <c r="L19" s="65"/>
      <c r="M19" s="65"/>
      <c r="N19" s="65"/>
      <c r="O19" s="65"/>
      <c r="P19" s="66">
        <f>SUM(D19:O19)/6</f>
        <v>0.93419150657412542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>
        <f>'June '!J18</f>
        <v>0.94444444444444442</v>
      </c>
      <c r="J20" s="64"/>
      <c r="K20" s="65"/>
      <c r="L20" s="65"/>
      <c r="M20" s="65"/>
      <c r="N20" s="65"/>
      <c r="O20" s="65"/>
      <c r="P20" s="66">
        <f t="shared" ref="P20:P83" si="1">SUM(D20:O20)/6</f>
        <v>0.98915572209944214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>
        <f>'June '!J19</f>
        <v>0.69230769230769229</v>
      </c>
      <c r="J21" s="64"/>
      <c r="K21" s="65"/>
      <c r="L21" s="65"/>
      <c r="M21" s="65"/>
      <c r="N21" s="65"/>
      <c r="O21" s="65"/>
      <c r="P21" s="66">
        <f t="shared" si="1"/>
        <v>0.79633699633699628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>
        <f>'June '!J20</f>
        <v>1.8810198300283285</v>
      </c>
      <c r="J22" s="64"/>
      <c r="K22" s="65"/>
      <c r="L22" s="65"/>
      <c r="M22" s="65"/>
      <c r="N22" s="65"/>
      <c r="O22" s="65"/>
      <c r="P22" s="66">
        <f t="shared" si="1"/>
        <v>1.9018058006949969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>
        <f>'June '!J21</f>
        <v>1.1666666666666667</v>
      </c>
      <c r="J23" s="64"/>
      <c r="K23" s="65"/>
      <c r="L23" s="65"/>
      <c r="M23" s="65"/>
      <c r="N23" s="65"/>
      <c r="O23" s="65"/>
      <c r="P23" s="66">
        <f t="shared" si="1"/>
        <v>1.0771922657952071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>
        <f>'June '!J22</f>
        <v>1.2</v>
      </c>
      <c r="J24" s="64"/>
      <c r="K24" s="65"/>
      <c r="L24" s="65"/>
      <c r="M24" s="65"/>
      <c r="N24" s="65"/>
      <c r="O24" s="65"/>
      <c r="P24" s="66">
        <f t="shared" si="1"/>
        <v>1.1274328612563909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>
        <f>'June '!J23</f>
        <v>1.2439024390243902</v>
      </c>
      <c r="J25" s="64"/>
      <c r="K25" s="65"/>
      <c r="L25" s="65"/>
      <c r="M25" s="65"/>
      <c r="N25" s="65"/>
      <c r="O25" s="65"/>
      <c r="P25" s="66">
        <f t="shared" si="1"/>
        <v>1.2600974864112968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>
        <f>'June '!J24</f>
        <v>0.74137931034482762</v>
      </c>
      <c r="J26" s="64"/>
      <c r="K26" s="65"/>
      <c r="L26" s="65"/>
      <c r="M26" s="65"/>
      <c r="N26" s="65"/>
      <c r="O26" s="65"/>
      <c r="P26" s="66">
        <f t="shared" si="1"/>
        <v>0.72015991180152283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>
        <f>'June '!J25</f>
        <v>1.175</v>
      </c>
      <c r="J27" s="64"/>
      <c r="K27" s="65"/>
      <c r="L27" s="65"/>
      <c r="M27" s="65"/>
      <c r="N27" s="65"/>
      <c r="O27" s="65"/>
      <c r="P27" s="66">
        <f t="shared" si="1"/>
        <v>1.2066383425723586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>
        <f>'June '!J26</f>
        <v>1.3870967741935485</v>
      </c>
      <c r="J28" s="64"/>
      <c r="K28" s="65"/>
      <c r="L28" s="65"/>
      <c r="M28" s="65"/>
      <c r="N28" s="65"/>
      <c r="O28" s="65"/>
      <c r="P28" s="66">
        <f t="shared" si="1"/>
        <v>1.4743329163709753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>
        <f>'June '!J27</f>
        <v>1.2127659574468086</v>
      </c>
      <c r="J29" s="64"/>
      <c r="K29" s="65"/>
      <c r="L29" s="65"/>
      <c r="M29" s="65"/>
      <c r="N29" s="65"/>
      <c r="O29" s="65"/>
      <c r="P29" s="66">
        <f t="shared" si="1"/>
        <v>1.3673763128963614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>
        <f>'June '!J28</f>
        <v>1.1333333333333333</v>
      </c>
      <c r="J30" s="64"/>
      <c r="K30" s="65"/>
      <c r="L30" s="65"/>
      <c r="M30" s="65"/>
      <c r="N30" s="65"/>
      <c r="O30" s="65"/>
      <c r="P30" s="66">
        <f t="shared" si="1"/>
        <v>1.0699159638586198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>
        <f>'June '!J29</f>
        <v>1</v>
      </c>
      <c r="J31" s="64"/>
      <c r="K31" s="65"/>
      <c r="L31" s="65"/>
      <c r="M31" s="65"/>
      <c r="N31" s="65"/>
      <c r="O31" s="65"/>
      <c r="P31" s="66">
        <f t="shared" si="1"/>
        <v>1.0694444444444444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 t="e">
        <f>'June '!J30</f>
        <v>#DIV/0!</v>
      </c>
      <c r="J32" s="64"/>
      <c r="K32" s="65"/>
      <c r="L32" s="65"/>
      <c r="M32" s="65"/>
      <c r="N32" s="65"/>
      <c r="O32" s="65"/>
      <c r="P32" s="66" t="e">
        <f t="shared" si="1"/>
        <v>#DIV/0!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>
        <f>'June '!J31</f>
        <v>0.95876288659793818</v>
      </c>
      <c r="J33" s="64"/>
      <c r="K33" s="65"/>
      <c r="L33" s="65"/>
      <c r="M33" s="65"/>
      <c r="N33" s="65"/>
      <c r="O33" s="65"/>
      <c r="P33" s="66">
        <f t="shared" si="1"/>
        <v>1.1181978492737021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>
        <f>'June '!J32</f>
        <v>1.1304347826086956</v>
      </c>
      <c r="J34" s="64"/>
      <c r="K34" s="65"/>
      <c r="L34" s="65"/>
      <c r="M34" s="65"/>
      <c r="N34" s="65"/>
      <c r="O34" s="65"/>
      <c r="P34" s="66">
        <f t="shared" si="1"/>
        <v>1.0762280576750374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>
        <f>'June '!J33</f>
        <v>1.5135135135135136</v>
      </c>
      <c r="J35" s="64"/>
      <c r="K35" s="65"/>
      <c r="L35" s="65"/>
      <c r="M35" s="65"/>
      <c r="N35" s="65"/>
      <c r="O35" s="65"/>
      <c r="P35" s="66">
        <f t="shared" si="1"/>
        <v>1.4502307749705279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>
        <f>'June '!J34</f>
        <v>1.1000000000000001</v>
      </c>
      <c r="J36" s="64"/>
      <c r="K36" s="65"/>
      <c r="L36" s="65"/>
      <c r="M36" s="65"/>
      <c r="N36" s="65"/>
      <c r="O36" s="65"/>
      <c r="P36" s="66">
        <f t="shared" si="1"/>
        <v>1.2706349206349206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>
        <f>'June '!J35</f>
        <v>1</v>
      </c>
      <c r="J37" s="64"/>
      <c r="K37" s="65"/>
      <c r="L37" s="65"/>
      <c r="M37" s="65"/>
      <c r="N37" s="65"/>
      <c r="O37" s="65"/>
      <c r="P37" s="66">
        <f t="shared" si="1"/>
        <v>1.0409234485321441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>
        <f>'June '!J36</f>
        <v>1</v>
      </c>
      <c r="J38" s="64"/>
      <c r="K38" s="65"/>
      <c r="L38" s="65"/>
      <c r="M38" s="65"/>
      <c r="N38" s="65"/>
      <c r="O38" s="65"/>
      <c r="P38" s="66">
        <f t="shared" si="1"/>
        <v>0.86131047315257836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>
        <f>'June '!J37</f>
        <v>1.25</v>
      </c>
      <c r="J39" s="64"/>
      <c r="K39" s="65"/>
      <c r="L39" s="65"/>
      <c r="M39" s="65"/>
      <c r="N39" s="65"/>
      <c r="O39" s="65"/>
      <c r="P39" s="66">
        <f t="shared" si="1"/>
        <v>1.0127314814814816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>
        <f>'June '!J38</f>
        <v>1.2058823529411764</v>
      </c>
      <c r="J40" s="64"/>
      <c r="K40" s="65"/>
      <c r="L40" s="65"/>
      <c r="M40" s="65"/>
      <c r="N40" s="65"/>
      <c r="O40" s="65"/>
      <c r="P40" s="66">
        <f t="shared" si="1"/>
        <v>1.279721550423883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>
        <f>'June '!J39</f>
        <v>1.0212765957446808</v>
      </c>
      <c r="J41" s="64"/>
      <c r="K41" s="65"/>
      <c r="L41" s="65"/>
      <c r="M41" s="65"/>
      <c r="N41" s="65"/>
      <c r="O41" s="65"/>
      <c r="P41" s="66">
        <f t="shared" si="1"/>
        <v>1.0109028080966842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>
        <f>'June '!J40</f>
        <v>1</v>
      </c>
      <c r="J42" s="64"/>
      <c r="K42" s="65"/>
      <c r="L42" s="65"/>
      <c r="M42" s="65"/>
      <c r="N42" s="65"/>
      <c r="O42" s="65"/>
      <c r="P42" s="66">
        <f t="shared" si="1"/>
        <v>0.88814635817047671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>
        <f>'June '!J41</f>
        <v>0.88888888888888884</v>
      </c>
      <c r="J43" s="64"/>
      <c r="K43" s="65"/>
      <c r="L43" s="65"/>
      <c r="M43" s="65"/>
      <c r="N43" s="65"/>
      <c r="O43" s="65"/>
      <c r="P43" s="66">
        <f t="shared" si="1"/>
        <v>1.0486751573708093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>
        <f>'June '!J42</f>
        <v>1.2222222222222223</v>
      </c>
      <c r="J44" s="64"/>
      <c r="K44" s="65"/>
      <c r="L44" s="65"/>
      <c r="M44" s="65"/>
      <c r="N44" s="65"/>
      <c r="O44" s="65"/>
      <c r="P44" s="66">
        <f t="shared" si="1"/>
        <v>1.5840785304020599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>
        <f>'June '!J43</f>
        <v>1.4059405940594059</v>
      </c>
      <c r="J45" s="64"/>
      <c r="K45" s="65"/>
      <c r="L45" s="65"/>
      <c r="M45" s="65"/>
      <c r="N45" s="65"/>
      <c r="O45" s="65"/>
      <c r="P45" s="66">
        <f t="shared" si="1"/>
        <v>1.382241392361095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>
        <f>'June '!J44</f>
        <v>1.5</v>
      </c>
      <c r="J46" s="64"/>
      <c r="K46" s="65"/>
      <c r="L46" s="65"/>
      <c r="M46" s="65"/>
      <c r="N46" s="65"/>
      <c r="O46" s="65"/>
      <c r="P46" s="66">
        <f t="shared" si="1"/>
        <v>1.191667607754564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>
        <f>'June '!J45</f>
        <v>1.1290322580645162</v>
      </c>
      <c r="J47" s="64"/>
      <c r="K47" s="65"/>
      <c r="L47" s="65"/>
      <c r="M47" s="65"/>
      <c r="N47" s="65"/>
      <c r="O47" s="65"/>
      <c r="P47" s="66">
        <f t="shared" si="1"/>
        <v>1.3164106087106184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>
        <f>'June '!J46</f>
        <v>1.2352941176470589</v>
      </c>
      <c r="J48" s="64"/>
      <c r="K48" s="65"/>
      <c r="L48" s="65"/>
      <c r="M48" s="65"/>
      <c r="N48" s="65"/>
      <c r="O48" s="65"/>
      <c r="P48" s="66">
        <f t="shared" si="1"/>
        <v>1.1057880705298209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>
        <f>'June '!J47</f>
        <v>1.0476190476190477</v>
      </c>
      <c r="J49" s="64"/>
      <c r="K49" s="65"/>
      <c r="L49" s="65"/>
      <c r="M49" s="65"/>
      <c r="N49" s="65"/>
      <c r="O49" s="65"/>
      <c r="P49" s="66">
        <f t="shared" si="1"/>
        <v>1.0852157102157101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>
        <f>'June '!J48</f>
        <v>1.1147540983606556</v>
      </c>
      <c r="J50" s="64"/>
      <c r="K50" s="65"/>
      <c r="L50" s="65"/>
      <c r="M50" s="65"/>
      <c r="N50" s="65"/>
      <c r="O50" s="65"/>
      <c r="P50" s="66">
        <f t="shared" si="1"/>
        <v>1.0826372360741106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>
        <f>'June '!J49</f>
        <v>0.95652173913043481</v>
      </c>
      <c r="J51" s="64"/>
      <c r="K51" s="65"/>
      <c r="L51" s="65"/>
      <c r="M51" s="65"/>
      <c r="N51" s="65"/>
      <c r="O51" s="65"/>
      <c r="P51" s="66">
        <f t="shared" si="1"/>
        <v>1.0097335973745631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>
        <f>'June '!J50</f>
        <v>1.0990099009900991</v>
      </c>
      <c r="J52" s="64"/>
      <c r="K52" s="65"/>
      <c r="L52" s="65"/>
      <c r="M52" s="65"/>
      <c r="N52" s="65"/>
      <c r="O52" s="65"/>
      <c r="P52" s="66">
        <f t="shared" si="1"/>
        <v>1.1438547709004903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>
        <f>'June '!J51</f>
        <v>1.5238095238095237</v>
      </c>
      <c r="J53" s="64"/>
      <c r="K53" s="65"/>
      <c r="L53" s="65"/>
      <c r="M53" s="65"/>
      <c r="N53" s="65"/>
      <c r="O53" s="65"/>
      <c r="P53" s="66">
        <f t="shared" si="1"/>
        <v>1.1669312169312169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>
        <f>'June '!J52</f>
        <v>0.95833333333333337</v>
      </c>
      <c r="J54" s="64"/>
      <c r="K54" s="65"/>
      <c r="L54" s="65"/>
      <c r="M54" s="65"/>
      <c r="N54" s="65"/>
      <c r="O54" s="65"/>
      <c r="P54" s="66">
        <f t="shared" si="1"/>
        <v>0.85330276448697495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>
        <f>'June '!J53</f>
        <v>1.2444444444444445</v>
      </c>
      <c r="J55" s="64"/>
      <c r="K55" s="65"/>
      <c r="L55" s="65"/>
      <c r="M55" s="65"/>
      <c r="N55" s="65"/>
      <c r="O55" s="65"/>
      <c r="P55" s="66">
        <f t="shared" si="1"/>
        <v>0.99705100761890497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>
        <f>'June '!J54</f>
        <v>2</v>
      </c>
      <c r="J56" s="64"/>
      <c r="K56" s="65"/>
      <c r="L56" s="65"/>
      <c r="M56" s="65"/>
      <c r="N56" s="65"/>
      <c r="O56" s="65"/>
      <c r="P56" s="66">
        <f t="shared" si="1"/>
        <v>1.5982997236835115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>
        <f>'June '!J55</f>
        <v>1.1000000000000001</v>
      </c>
      <c r="J57" s="64"/>
      <c r="K57" s="65"/>
      <c r="L57" s="65"/>
      <c r="M57" s="65"/>
      <c r="N57" s="65"/>
      <c r="O57" s="65"/>
      <c r="P57" s="66">
        <f t="shared" si="1"/>
        <v>1.0998350623350623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>
        <f>'June '!J56</f>
        <v>1</v>
      </c>
      <c r="J58" s="64"/>
      <c r="K58" s="65"/>
      <c r="L58" s="65"/>
      <c r="M58" s="65"/>
      <c r="N58" s="65"/>
      <c r="O58" s="65"/>
      <c r="P58" s="66">
        <f t="shared" si="1"/>
        <v>1.0761180130733046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>
        <f>'June '!J57</f>
        <v>1</v>
      </c>
      <c r="J59" s="64"/>
      <c r="K59" s="65"/>
      <c r="L59" s="65"/>
      <c r="M59" s="65"/>
      <c r="N59" s="65"/>
      <c r="O59" s="65"/>
      <c r="P59" s="66">
        <f t="shared" si="1"/>
        <v>1.0317137096774194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>
        <f>'June '!J58</f>
        <v>1.6190476190476191</v>
      </c>
      <c r="J60" s="64"/>
      <c r="K60" s="65"/>
      <c r="L60" s="65"/>
      <c r="M60" s="65"/>
      <c r="N60" s="65"/>
      <c r="O60" s="65"/>
      <c r="P60" s="66">
        <f t="shared" si="1"/>
        <v>1.3287273781990434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>
        <f>'June '!J59</f>
        <v>1.0153846153846153</v>
      </c>
      <c r="J61" s="64"/>
      <c r="K61" s="65"/>
      <c r="L61" s="65"/>
      <c r="M61" s="65"/>
      <c r="N61" s="65"/>
      <c r="O61" s="65"/>
      <c r="P61" s="66">
        <f t="shared" si="1"/>
        <v>1.0223122218154559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>
        <f>'June '!J60</f>
        <v>1</v>
      </c>
      <c r="J62" s="64"/>
      <c r="K62" s="65"/>
      <c r="L62" s="65"/>
      <c r="M62" s="65"/>
      <c r="N62" s="65"/>
      <c r="O62" s="65"/>
      <c r="P62" s="66">
        <f t="shared" si="1"/>
        <v>1.0833269166602502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>
        <f>'June '!J61</f>
        <v>1.0373134328358209</v>
      </c>
      <c r="J63" s="64"/>
      <c r="K63" s="65"/>
      <c r="L63" s="65"/>
      <c r="M63" s="65"/>
      <c r="N63" s="65"/>
      <c r="O63" s="65"/>
      <c r="P63" s="66">
        <f t="shared" si="1"/>
        <v>0.99517691584992918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>
        <f>'June '!J62</f>
        <v>1.1481481481481481</v>
      </c>
      <c r="J64" s="64"/>
      <c r="K64" s="65"/>
      <c r="L64" s="65"/>
      <c r="M64" s="65"/>
      <c r="N64" s="65"/>
      <c r="O64" s="65"/>
      <c r="P64" s="66">
        <f t="shared" si="1"/>
        <v>1.6798216078917834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>
        <f>'June '!J63</f>
        <v>1</v>
      </c>
      <c r="J65" s="64"/>
      <c r="K65" s="65"/>
      <c r="L65" s="65"/>
      <c r="M65" s="65"/>
      <c r="N65" s="65"/>
      <c r="O65" s="65"/>
      <c r="P65" s="66">
        <f t="shared" si="1"/>
        <v>1.0006418485237483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>
        <f>'June '!J64</f>
        <v>1.0595238095238095</v>
      </c>
      <c r="J66" s="64"/>
      <c r="K66" s="65"/>
      <c r="L66" s="65"/>
      <c r="M66" s="65"/>
      <c r="N66" s="65"/>
      <c r="O66" s="65"/>
      <c r="P66" s="66">
        <f t="shared" si="1"/>
        <v>0.95356856700718151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>
        <f>'June '!J65</f>
        <v>1.0062500000000001</v>
      </c>
      <c r="J67" s="64"/>
      <c r="K67" s="65"/>
      <c r="L67" s="65"/>
      <c r="M67" s="65"/>
      <c r="N67" s="65"/>
      <c r="O67" s="65"/>
      <c r="P67" s="66">
        <f t="shared" si="1"/>
        <v>0.97331161880691897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>
        <f>'June '!J66</f>
        <v>1.0562499999999999</v>
      </c>
      <c r="J68" s="64"/>
      <c r="K68" s="65"/>
      <c r="L68" s="65"/>
      <c r="M68" s="65"/>
      <c r="N68" s="65"/>
      <c r="O68" s="65"/>
      <c r="P68" s="66">
        <f t="shared" si="1"/>
        <v>1.0209368944862975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>
        <f>'June '!J67</f>
        <v>0.91228070175438591</v>
      </c>
      <c r="J69" s="64"/>
      <c r="K69" s="65"/>
      <c r="L69" s="65"/>
      <c r="M69" s="65"/>
      <c r="N69" s="65"/>
      <c r="O69" s="65"/>
      <c r="P69" s="66">
        <f t="shared" si="1"/>
        <v>0.95598595382551743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>
        <f>'June '!J68</f>
        <v>0.96226415094339623</v>
      </c>
      <c r="J70" s="64"/>
      <c r="K70" s="65"/>
      <c r="L70" s="65"/>
      <c r="M70" s="65"/>
      <c r="N70" s="65"/>
      <c r="O70" s="65"/>
      <c r="P70" s="66">
        <f t="shared" si="1"/>
        <v>1.0023090385977167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>
        <f>'June '!J69</f>
        <v>0.94690265486725667</v>
      </c>
      <c r="J71" s="64"/>
      <c r="K71" s="65"/>
      <c r="L71" s="65"/>
      <c r="M71" s="65"/>
      <c r="N71" s="65"/>
      <c r="O71" s="65"/>
      <c r="P71" s="66">
        <f t="shared" si="1"/>
        <v>0.93160354768191711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>
        <f>'June '!J70</f>
        <v>1.18</v>
      </c>
      <c r="J72" s="64"/>
      <c r="K72" s="65"/>
      <c r="L72" s="65"/>
      <c r="M72" s="65"/>
      <c r="N72" s="65"/>
      <c r="O72" s="65"/>
      <c r="P72" s="66">
        <f t="shared" si="1"/>
        <v>1.1119880275945973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1.1166666666666667</v>
      </c>
      <c r="I73" s="64">
        <f>'June '!J71</f>
        <v>0.95714285714285718</v>
      </c>
      <c r="J73" s="64"/>
      <c r="K73" s="65"/>
      <c r="L73" s="65"/>
      <c r="M73" s="65"/>
      <c r="N73" s="65"/>
      <c r="O73" s="65"/>
      <c r="P73" s="66">
        <f t="shared" si="1"/>
        <v>1.1439239332096476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>
        <f>'June '!J72</f>
        <v>0.86301369863013699</v>
      </c>
      <c r="J74" s="64"/>
      <c r="K74" s="65"/>
      <c r="L74" s="65"/>
      <c r="M74" s="65"/>
      <c r="N74" s="65"/>
      <c r="O74" s="65"/>
      <c r="P74" s="66">
        <f t="shared" si="1"/>
        <v>0.92080473718007039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>
        <f>'June '!J73</f>
        <v>1.1685950413223141</v>
      </c>
      <c r="J75" s="64"/>
      <c r="K75" s="65"/>
      <c r="L75" s="65"/>
      <c r="M75" s="65"/>
      <c r="N75" s="65"/>
      <c r="O75" s="65"/>
      <c r="P75" s="66">
        <f t="shared" si="1"/>
        <v>1.0975964137695779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>
        <f>'June '!J74</f>
        <v>0.94512195121951215</v>
      </c>
      <c r="J76" s="64"/>
      <c r="K76" s="65"/>
      <c r="L76" s="65"/>
      <c r="M76" s="65"/>
      <c r="N76" s="65"/>
      <c r="O76" s="65"/>
      <c r="P76" s="66">
        <f t="shared" si="1"/>
        <v>1.0211015633217226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>
        <f>'June '!J75</f>
        <v>0.97970479704797053</v>
      </c>
      <c r="J77" s="64"/>
      <c r="K77" s="65"/>
      <c r="L77" s="65"/>
      <c r="M77" s="65"/>
      <c r="N77" s="65"/>
      <c r="O77" s="65"/>
      <c r="P77" s="66">
        <f t="shared" si="1"/>
        <v>0.93164999226896805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>
        <f>'June '!J76</f>
        <v>1.0077519379844961</v>
      </c>
      <c r="J78" s="64"/>
      <c r="K78" s="65"/>
      <c r="L78" s="65"/>
      <c r="M78" s="65"/>
      <c r="N78" s="65"/>
      <c r="O78" s="65"/>
      <c r="P78" s="66">
        <f t="shared" si="1"/>
        <v>1.0043228917879761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>
        <f>'June '!J77</f>
        <v>0.93243243243243246</v>
      </c>
      <c r="J79" s="64"/>
      <c r="K79" s="65"/>
      <c r="L79" s="65"/>
      <c r="M79" s="65"/>
      <c r="N79" s="65"/>
      <c r="O79" s="65"/>
      <c r="P79" s="66">
        <f t="shared" si="1"/>
        <v>0.93658647145708762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>
        <f>'June '!J78</f>
        <v>0.91044776119402981</v>
      </c>
      <c r="J80" s="64"/>
      <c r="K80" s="65"/>
      <c r="L80" s="65"/>
      <c r="M80" s="65"/>
      <c r="N80" s="65"/>
      <c r="O80" s="65"/>
      <c r="P80" s="66">
        <f t="shared" si="1"/>
        <v>0.99769131344284911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>
        <f>'June '!J79</f>
        <v>1</v>
      </c>
      <c r="J81" s="64"/>
      <c r="K81" s="65"/>
      <c r="L81" s="65"/>
      <c r="M81" s="65"/>
      <c r="N81" s="65"/>
      <c r="O81" s="65"/>
      <c r="P81" s="66">
        <f t="shared" si="1"/>
        <v>1.1151015651015652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>
        <f>'June '!J80</f>
        <v>0.98181818181818181</v>
      </c>
      <c r="J82" s="64"/>
      <c r="K82" s="65"/>
      <c r="L82" s="65"/>
      <c r="M82" s="65"/>
      <c r="N82" s="65"/>
      <c r="O82" s="65"/>
      <c r="P82" s="66">
        <f t="shared" si="1"/>
        <v>1.0889277445255254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>
        <f>'June '!J81</f>
        <v>1.6</v>
      </c>
      <c r="J83" s="64"/>
      <c r="K83" s="65"/>
      <c r="L83" s="65"/>
      <c r="M83" s="65"/>
      <c r="N83" s="65"/>
      <c r="O83" s="65"/>
      <c r="P83" s="66">
        <f t="shared" si="1"/>
        <v>1.6719535094535092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>
        <f>'June '!J82</f>
        <v>1.4615384615384615</v>
      </c>
      <c r="J84" s="64"/>
      <c r="K84" s="65"/>
      <c r="L84" s="65"/>
      <c r="M84" s="65"/>
      <c r="N84" s="65"/>
      <c r="O84" s="65"/>
      <c r="P84" s="66">
        <f t="shared" ref="P84:P108" si="2">SUM(D84:O84)/6</f>
        <v>2.1369658119658124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>
        <f>'June '!J83</f>
        <v>2.349514563106796</v>
      </c>
      <c r="J85" s="64"/>
      <c r="K85" s="65"/>
      <c r="L85" s="65"/>
      <c r="M85" s="65"/>
      <c r="N85" s="65"/>
      <c r="O85" s="65"/>
      <c r="P85" s="66">
        <f t="shared" si="2"/>
        <v>3.2313740923403338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>
        <f>'June '!J84</f>
        <v>1.1000000000000001</v>
      </c>
      <c r="J86" s="64"/>
      <c r="K86" s="65"/>
      <c r="L86" s="65"/>
      <c r="M86" s="65"/>
      <c r="N86" s="65"/>
      <c r="O86" s="65"/>
      <c r="P86" s="66">
        <f t="shared" si="2"/>
        <v>1.5803338001867413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>
        <f>'June '!J85</f>
        <v>1.3402061855670102</v>
      </c>
      <c r="J87" s="64"/>
      <c r="K87" s="65"/>
      <c r="L87" s="65"/>
      <c r="M87" s="65"/>
      <c r="N87" s="65"/>
      <c r="O87" s="65"/>
      <c r="P87" s="66">
        <f t="shared" si="2"/>
        <v>1.0997484299045863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>
        <f>'June '!J86</f>
        <v>1.607843137254902</v>
      </c>
      <c r="J88" s="64"/>
      <c r="K88" s="65"/>
      <c r="L88" s="65"/>
      <c r="M88" s="65"/>
      <c r="N88" s="65"/>
      <c r="O88" s="65"/>
      <c r="P88" s="66">
        <f t="shared" si="2"/>
        <v>1.1686808490214065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>
        <f>'June '!J87</f>
        <v>0.93333333333333335</v>
      </c>
      <c r="J89" s="64"/>
      <c r="K89" s="65"/>
      <c r="L89" s="65"/>
      <c r="M89" s="65"/>
      <c r="N89" s="65"/>
      <c r="O89" s="65"/>
      <c r="P89" s="66">
        <f t="shared" si="2"/>
        <v>0.93190494920131439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>
        <f>'June '!J88</f>
        <v>1.5945945945945945</v>
      </c>
      <c r="J90" s="64"/>
      <c r="K90" s="65"/>
      <c r="L90" s="65"/>
      <c r="M90" s="65"/>
      <c r="N90" s="65"/>
      <c r="O90" s="65"/>
      <c r="P90" s="66">
        <f t="shared" si="2"/>
        <v>1.7298653637896997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>
        <f>'June '!J89</f>
        <v>0</v>
      </c>
      <c r="J91" s="64"/>
      <c r="K91" s="65"/>
      <c r="L91" s="65"/>
      <c r="M91" s="65"/>
      <c r="N91" s="65"/>
      <c r="O91" s="65"/>
      <c r="P91" s="66">
        <f t="shared" si="2"/>
        <v>0.52777777777777779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>
        <f>'June '!J90</f>
        <v>1.088235294117647</v>
      </c>
      <c r="J92" s="64"/>
      <c r="K92" s="65"/>
      <c r="L92" s="65"/>
      <c r="M92" s="65"/>
      <c r="N92" s="65"/>
      <c r="O92" s="65"/>
      <c r="P92" s="66">
        <f t="shared" si="2"/>
        <v>1.0702740293526316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1.2</v>
      </c>
      <c r="I93" s="64">
        <f>'June '!J91</f>
        <v>1.3333333333333333</v>
      </c>
      <c r="J93" s="64"/>
      <c r="K93" s="65"/>
      <c r="L93" s="65"/>
      <c r="M93" s="65"/>
      <c r="N93" s="65"/>
      <c r="O93" s="65"/>
      <c r="P93" s="66">
        <f t="shared" si="2"/>
        <v>1.0809941520467836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>
        <f>'June '!J92</f>
        <v>1.0112359550561798</v>
      </c>
      <c r="J94" s="64"/>
      <c r="K94" s="65"/>
      <c r="L94" s="65"/>
      <c r="M94" s="65"/>
      <c r="N94" s="65"/>
      <c r="O94" s="65"/>
      <c r="P94" s="66">
        <f t="shared" si="2"/>
        <v>1.0216751313835655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>
        <f>'June '!J93</f>
        <v>0.79047619047619044</v>
      </c>
      <c r="J95" s="64"/>
      <c r="K95" s="65"/>
      <c r="L95" s="65"/>
      <c r="M95" s="65"/>
      <c r="N95" s="65"/>
      <c r="O95" s="65"/>
      <c r="P95" s="66">
        <f t="shared" si="2"/>
        <v>0.9027541717197648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>
        <f>'June '!J94</f>
        <v>0.971830985915493</v>
      </c>
      <c r="J96" s="64"/>
      <c r="K96" s="65"/>
      <c r="L96" s="65"/>
      <c r="M96" s="65"/>
      <c r="N96" s="65"/>
      <c r="O96" s="65"/>
      <c r="P96" s="66">
        <f t="shared" si="2"/>
        <v>0.97237941282206874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>
        <f>'June '!J95</f>
        <v>1</v>
      </c>
      <c r="J97" s="64"/>
      <c r="K97" s="65"/>
      <c r="L97" s="65"/>
      <c r="M97" s="65"/>
      <c r="N97" s="65"/>
      <c r="O97" s="65"/>
      <c r="P97" s="66">
        <f t="shared" si="2"/>
        <v>1.0351914685637427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>
        <f>'June '!J96</f>
        <v>1.1212121212121211</v>
      </c>
      <c r="J98" s="64"/>
      <c r="K98" s="65"/>
      <c r="L98" s="65"/>
      <c r="M98" s="65"/>
      <c r="N98" s="65"/>
      <c r="O98" s="65"/>
      <c r="P98" s="66">
        <f t="shared" si="2"/>
        <v>1.04083863667197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>
        <f>'June '!J97</f>
        <v>1.0526315789473684</v>
      </c>
      <c r="J99" s="64"/>
      <c r="K99" s="65"/>
      <c r="L99" s="65"/>
      <c r="M99" s="65"/>
      <c r="N99" s="65"/>
      <c r="O99" s="65"/>
      <c r="P99" s="66">
        <f t="shared" si="2"/>
        <v>1.0544255511829659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>
        <f>'June '!J98</f>
        <v>1.0594059405940595</v>
      </c>
      <c r="J100" s="64"/>
      <c r="K100" s="65"/>
      <c r="L100" s="65"/>
      <c r="M100" s="65"/>
      <c r="N100" s="65"/>
      <c r="O100" s="65"/>
      <c r="P100" s="66">
        <f t="shared" si="2"/>
        <v>0.99900752344571797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>
        <f>'June '!J99</f>
        <v>1.1081081081081081</v>
      </c>
      <c r="J101" s="64"/>
      <c r="K101" s="65"/>
      <c r="L101" s="65"/>
      <c r="M101" s="65"/>
      <c r="N101" s="65"/>
      <c r="O101" s="65"/>
      <c r="P101" s="66">
        <f t="shared" si="2"/>
        <v>1.0623711250069945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>
        <f>'June '!J100</f>
        <v>0.98461538461538467</v>
      </c>
      <c r="J102" s="64"/>
      <c r="K102" s="65"/>
      <c r="L102" s="65"/>
      <c r="M102" s="65"/>
      <c r="N102" s="65"/>
      <c r="O102" s="65"/>
      <c r="P102" s="66">
        <f t="shared" si="2"/>
        <v>1.0096324411456183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>
        <f>'June '!J101</f>
        <v>1.0853658536585367</v>
      </c>
      <c r="J103" s="64"/>
      <c r="K103" s="65"/>
      <c r="L103" s="65"/>
      <c r="M103" s="65"/>
      <c r="N103" s="65"/>
      <c r="O103" s="65"/>
      <c r="P103" s="66">
        <f t="shared" si="2"/>
        <v>1.0269467871551921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>
        <f>'June '!J102</f>
        <v>0.87394957983193278</v>
      </c>
      <c r="J104" s="64"/>
      <c r="K104" s="65"/>
      <c r="L104" s="65"/>
      <c r="M104" s="65"/>
      <c r="N104" s="65"/>
      <c r="O104" s="65"/>
      <c r="P104" s="66">
        <f t="shared" si="2"/>
        <v>0.94209620378449532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>
        <f>'June '!J103</f>
        <v>0.89320388349514568</v>
      </c>
      <c r="J105" s="64"/>
      <c r="K105" s="65"/>
      <c r="L105" s="65"/>
      <c r="M105" s="65"/>
      <c r="N105" s="65"/>
      <c r="O105" s="65"/>
      <c r="P105" s="66">
        <f t="shared" si="2"/>
        <v>0.89104735161928372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>
        <f>'June '!J104</f>
        <v>1.5027624309392265</v>
      </c>
      <c r="J106" s="64"/>
      <c r="K106" s="65"/>
      <c r="L106" s="65"/>
      <c r="M106" s="65"/>
      <c r="N106" s="65"/>
      <c r="O106" s="65"/>
      <c r="P106" s="66">
        <f t="shared" si="2"/>
        <v>1.1856002944187274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>
        <f>'June '!J105</f>
        <v>0.93162393162393164</v>
      </c>
      <c r="J107" s="64"/>
      <c r="K107" s="65"/>
      <c r="L107" s="65"/>
      <c r="M107" s="65"/>
      <c r="N107" s="65"/>
      <c r="O107" s="65"/>
      <c r="P107" s="66">
        <f t="shared" si="2"/>
        <v>0.94952623087101429</v>
      </c>
    </row>
    <row r="108" spans="1:16" x14ac:dyDescent="0.2">
      <c r="A108" s="18" t="s">
        <v>304</v>
      </c>
      <c r="B108" s="19" t="s">
        <v>266</v>
      </c>
      <c r="C108" s="20" t="s">
        <v>455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>
        <f>'June '!J106</f>
        <v>0.92982456140350878</v>
      </c>
      <c r="J108" s="64"/>
      <c r="K108" s="65"/>
      <c r="L108" s="65"/>
      <c r="M108" s="65"/>
      <c r="N108" s="65"/>
      <c r="O108" s="65"/>
      <c r="P108" s="66">
        <f t="shared" si="2"/>
        <v>1.0135876423611943</v>
      </c>
    </row>
    <row r="109" spans="1:16" x14ac:dyDescent="0.2">
      <c r="A109" s="59" t="s">
        <v>497</v>
      </c>
      <c r="B109" s="59" t="s">
        <v>266</v>
      </c>
      <c r="C109" s="59" t="s">
        <v>496</v>
      </c>
      <c r="D109" s="104"/>
      <c r="E109" s="104"/>
      <c r="F109" s="105"/>
      <c r="G109" s="105"/>
      <c r="H109" s="64">
        <f>May!J107</f>
        <v>1</v>
      </c>
      <c r="I109" s="64">
        <f>'June '!J107</f>
        <v>1.1176470588235294</v>
      </c>
      <c r="J109" s="64"/>
      <c r="K109" s="65"/>
      <c r="L109" s="65"/>
      <c r="M109" s="65"/>
      <c r="N109" s="65"/>
      <c r="O109" s="65"/>
      <c r="P109" s="66">
        <f>SUM(D109:O109)/2</f>
        <v>1.0588235294117647</v>
      </c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>
        <f>'June '!J108</f>
        <v>0.97368421052631582</v>
      </c>
      <c r="J110" s="64"/>
      <c r="K110" s="65"/>
      <c r="L110" s="65"/>
      <c r="M110" s="65"/>
      <c r="N110" s="65"/>
      <c r="O110" s="65"/>
      <c r="P110" s="66">
        <f>SUM(D110:O110)/6</f>
        <v>0.88295262166795363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>
        <f>'June '!J109</f>
        <v>1</v>
      </c>
      <c r="J111" s="64"/>
      <c r="K111" s="65"/>
      <c r="L111" s="65"/>
      <c r="M111" s="65"/>
      <c r="N111" s="65"/>
      <c r="O111" s="65"/>
      <c r="P111" s="66">
        <f t="shared" ref="P111:P115" si="3">SUM(D111:O111)/6</f>
        <v>1.0343753001350915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>
        <f>'June '!J110</f>
        <v>0.9882352941176471</v>
      </c>
      <c r="J112" s="64"/>
      <c r="K112" s="65"/>
      <c r="L112" s="65"/>
      <c r="M112" s="65"/>
      <c r="N112" s="65"/>
      <c r="O112" s="65"/>
      <c r="P112" s="66">
        <f t="shared" si="3"/>
        <v>0.99479045928716314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>
        <f>'June '!J111</f>
        <v>1</v>
      </c>
      <c r="J113" s="64"/>
      <c r="K113" s="65"/>
      <c r="L113" s="65"/>
      <c r="M113" s="65"/>
      <c r="N113" s="65"/>
      <c r="O113" s="65"/>
      <c r="P113" s="66">
        <f t="shared" si="3"/>
        <v>0.98476215047422466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>
        <f>'June '!J112</f>
        <v>1.1515151515151516</v>
      </c>
      <c r="J114" s="74"/>
      <c r="K114" s="75"/>
      <c r="L114" s="75"/>
      <c r="M114" s="75"/>
      <c r="N114" s="75"/>
      <c r="O114" s="76"/>
      <c r="P114" s="77">
        <f t="shared" si="3"/>
        <v>1.1048501509027824</v>
      </c>
    </row>
    <row r="115" spans="1:17" ht="13.5" thickTop="1" x14ac:dyDescent="0.2">
      <c r="A115" s="78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1.1204560958970859</v>
      </c>
      <c r="I115" s="64">
        <f>'June '!J113</f>
        <v>1.1238689547581904</v>
      </c>
      <c r="J115" s="64"/>
      <c r="K115" s="64"/>
      <c r="L115" s="65"/>
      <c r="M115" s="65"/>
      <c r="N115" s="65"/>
      <c r="O115" s="65"/>
      <c r="P115" s="66">
        <f t="shared" si="3"/>
        <v>1.1071347139168637</v>
      </c>
    </row>
    <row r="116" spans="1:17" ht="14.45" customHeight="1" x14ac:dyDescent="0.2">
      <c r="A116" s="60"/>
      <c r="B116" s="61"/>
      <c r="C116" s="61"/>
      <c r="D116" s="65"/>
      <c r="E116" s="79"/>
      <c r="F116" s="79"/>
      <c r="G116" s="79"/>
      <c r="H116" s="79"/>
      <c r="I116" s="79"/>
      <c r="J116" s="79"/>
      <c r="K116" s="79"/>
      <c r="L116" s="79"/>
      <c r="M116" s="65"/>
      <c r="N116" s="80"/>
      <c r="O116" s="79"/>
      <c r="P116" s="81"/>
    </row>
    <row r="117" spans="1:17" x14ac:dyDescent="0.2">
      <c r="A117" s="78" t="s">
        <v>298</v>
      </c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82"/>
      <c r="P117" s="84"/>
    </row>
    <row r="118" spans="1:17" x14ac:dyDescent="0.2">
      <c r="A118" s="60"/>
      <c r="B118" s="61"/>
      <c r="C118" s="6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6"/>
      <c r="B133" s="87"/>
      <c r="C133" s="8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5" customFormat="1" x14ac:dyDescent="0.2">
      <c r="A134" s="88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10">
        <v>43101</v>
      </c>
      <c r="C1" s="111"/>
      <c r="D1" s="111"/>
      <c r="E1" s="111"/>
      <c r="F1" s="111"/>
      <c r="G1" s="112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zoomScaleNormal="100" workbookViewId="0">
      <pane ySplit="1" topLeftCell="A83" activePane="bottomLeft" state="frozen"/>
      <selection activeCell="K75" sqref="K75"/>
      <selection pane="bottomLeft" activeCell="C98" sqref="C98:D98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489</v>
      </c>
      <c r="E2" s="90" t="s">
        <v>311</v>
      </c>
      <c r="F2" s="90" t="s">
        <v>3</v>
      </c>
    </row>
    <row r="3" spans="1:6" x14ac:dyDescent="0.2">
      <c r="A3" s="35" t="s">
        <v>13</v>
      </c>
      <c r="B3" s="22" t="s">
        <v>14</v>
      </c>
      <c r="C3" s="38" t="s">
        <v>15</v>
      </c>
      <c r="D3" s="44" t="s">
        <v>490</v>
      </c>
      <c r="E3" s="90" t="s">
        <v>462</v>
      </c>
      <c r="F3" s="44" t="s">
        <v>3</v>
      </c>
    </row>
    <row r="4" spans="1:6" x14ac:dyDescent="0.2">
      <c r="A4" s="35" t="s">
        <v>16</v>
      </c>
      <c r="B4" s="22" t="s">
        <v>17</v>
      </c>
      <c r="C4" s="22" t="s">
        <v>17</v>
      </c>
      <c r="D4" s="44" t="s">
        <v>471</v>
      </c>
      <c r="E4" s="90" t="s">
        <v>312</v>
      </c>
      <c r="F4" s="90" t="s">
        <v>3</v>
      </c>
    </row>
    <row r="5" spans="1:6" x14ac:dyDescent="0.2">
      <c r="A5" s="35" t="s">
        <v>18</v>
      </c>
      <c r="B5" s="22" t="s">
        <v>19</v>
      </c>
      <c r="C5" s="22" t="s">
        <v>19</v>
      </c>
      <c r="D5" s="44" t="s">
        <v>484</v>
      </c>
      <c r="E5" s="90" t="s">
        <v>313</v>
      </c>
      <c r="F5" s="90" t="s">
        <v>3</v>
      </c>
    </row>
    <row r="6" spans="1:6" x14ac:dyDescent="0.2">
      <c r="A6" s="35" t="s">
        <v>20</v>
      </c>
      <c r="B6" s="22" t="s">
        <v>21</v>
      </c>
      <c r="C6" s="22" t="s">
        <v>22</v>
      </c>
      <c r="D6" s="44" t="s">
        <v>314</v>
      </c>
      <c r="E6" s="90" t="s">
        <v>315</v>
      </c>
      <c r="F6" s="90" t="s">
        <v>3</v>
      </c>
    </row>
    <row r="7" spans="1:6" x14ac:dyDescent="0.2">
      <c r="A7" s="35" t="s">
        <v>23</v>
      </c>
      <c r="B7" s="22" t="s">
        <v>21</v>
      </c>
      <c r="C7" s="22" t="s">
        <v>24</v>
      </c>
      <c r="D7" s="44" t="s">
        <v>314</v>
      </c>
      <c r="E7" s="90" t="s">
        <v>316</v>
      </c>
      <c r="F7" s="90" t="s">
        <v>3</v>
      </c>
    </row>
    <row r="8" spans="1:6" x14ac:dyDescent="0.2">
      <c r="A8" s="35" t="s">
        <v>25</v>
      </c>
      <c r="B8" s="22" t="s">
        <v>26</v>
      </c>
      <c r="C8" s="22" t="s">
        <v>27</v>
      </c>
      <c r="D8" s="44" t="s">
        <v>343</v>
      </c>
      <c r="E8" s="44" t="s">
        <v>344</v>
      </c>
      <c r="F8" s="44" t="s">
        <v>3</v>
      </c>
    </row>
    <row r="9" spans="1:6" x14ac:dyDescent="0.2">
      <c r="A9" s="35" t="s">
        <v>28</v>
      </c>
      <c r="B9" s="22" t="s">
        <v>29</v>
      </c>
      <c r="C9" s="22" t="s">
        <v>30</v>
      </c>
      <c r="D9" s="44" t="s">
        <v>317</v>
      </c>
      <c r="E9" s="44" t="s">
        <v>318</v>
      </c>
      <c r="F9" s="44" t="s">
        <v>3</v>
      </c>
    </row>
    <row r="10" spans="1:6" x14ac:dyDescent="0.2">
      <c r="A10" s="35" t="s">
        <v>31</v>
      </c>
      <c r="B10" s="22" t="s">
        <v>32</v>
      </c>
      <c r="C10" s="22" t="s">
        <v>33</v>
      </c>
      <c r="D10" s="44" t="s">
        <v>319</v>
      </c>
      <c r="E10" s="90" t="s">
        <v>320</v>
      </c>
      <c r="F10" s="90" t="s">
        <v>3</v>
      </c>
    </row>
    <row r="11" spans="1:6" x14ac:dyDescent="0.2">
      <c r="A11" s="35" t="s">
        <v>34</v>
      </c>
      <c r="B11" s="22" t="s">
        <v>35</v>
      </c>
      <c r="C11" s="22" t="s">
        <v>36</v>
      </c>
      <c r="D11" s="44" t="s">
        <v>321</v>
      </c>
      <c r="E11" s="90" t="s">
        <v>322</v>
      </c>
      <c r="F11" s="90" t="s">
        <v>3</v>
      </c>
    </row>
    <row r="12" spans="1:6" x14ac:dyDescent="0.2">
      <c r="A12" s="35" t="s">
        <v>37</v>
      </c>
      <c r="B12" s="22" t="s">
        <v>35</v>
      </c>
      <c r="C12" s="22" t="s">
        <v>38</v>
      </c>
      <c r="D12" s="44" t="s">
        <v>488</v>
      </c>
      <c r="E12" s="90" t="s">
        <v>323</v>
      </c>
      <c r="F12" s="90" t="s">
        <v>3</v>
      </c>
    </row>
    <row r="13" spans="1:6" x14ac:dyDescent="0.2">
      <c r="A13" s="35" t="s">
        <v>39</v>
      </c>
      <c r="B13" s="22" t="s">
        <v>40</v>
      </c>
      <c r="C13" s="22" t="s">
        <v>41</v>
      </c>
      <c r="D13" s="44" t="s">
        <v>504</v>
      </c>
      <c r="E13" s="44" t="s">
        <v>324</v>
      </c>
      <c r="F13" s="44" t="s">
        <v>3</v>
      </c>
    </row>
    <row r="14" spans="1:6" x14ac:dyDescent="0.2">
      <c r="A14" s="35" t="s">
        <v>42</v>
      </c>
      <c r="B14" s="22" t="s">
        <v>40</v>
      </c>
      <c r="C14" s="22" t="s">
        <v>43</v>
      </c>
      <c r="D14" s="44" t="s">
        <v>479</v>
      </c>
      <c r="E14" s="44" t="s">
        <v>325</v>
      </c>
      <c r="F14" s="44" t="s">
        <v>3</v>
      </c>
    </row>
    <row r="15" spans="1:6" x14ac:dyDescent="0.2">
      <c r="A15" s="35" t="s">
        <v>44</v>
      </c>
      <c r="B15" s="22" t="s">
        <v>45</v>
      </c>
      <c r="C15" s="22" t="s">
        <v>46</v>
      </c>
      <c r="D15" s="44" t="s">
        <v>481</v>
      </c>
      <c r="E15" s="44" t="s">
        <v>326</v>
      </c>
      <c r="F15" s="44" t="s">
        <v>3</v>
      </c>
    </row>
    <row r="16" spans="1:6" x14ac:dyDescent="0.2">
      <c r="A16" s="35" t="s">
        <v>47</v>
      </c>
      <c r="B16" s="22" t="s">
        <v>48</v>
      </c>
      <c r="C16" s="22" t="s">
        <v>49</v>
      </c>
      <c r="D16" s="44" t="s">
        <v>327</v>
      </c>
      <c r="E16" s="90" t="s">
        <v>328</v>
      </c>
      <c r="F16" s="90" t="s">
        <v>3</v>
      </c>
    </row>
    <row r="17" spans="1:16" x14ac:dyDescent="0.2">
      <c r="A17" s="35" t="s">
        <v>50</v>
      </c>
      <c r="B17" s="22" t="s">
        <v>51</v>
      </c>
      <c r="C17" s="22" t="s">
        <v>52</v>
      </c>
      <c r="D17" s="44" t="s">
        <v>329</v>
      </c>
      <c r="E17" s="90" t="s">
        <v>330</v>
      </c>
      <c r="F17" s="90" t="s">
        <v>3</v>
      </c>
    </row>
    <row r="18" spans="1:16" x14ac:dyDescent="0.2">
      <c r="A18" s="35" t="s">
        <v>53</v>
      </c>
      <c r="B18" s="22" t="s">
        <v>54</v>
      </c>
      <c r="C18" s="22" t="s">
        <v>55</v>
      </c>
      <c r="D18" s="44" t="s">
        <v>331</v>
      </c>
      <c r="E18" s="90" t="s">
        <v>332</v>
      </c>
      <c r="F18" s="90" t="s">
        <v>3</v>
      </c>
    </row>
    <row r="19" spans="1:16" x14ac:dyDescent="0.2">
      <c r="A19" s="35" t="s">
        <v>56</v>
      </c>
      <c r="B19" s="22" t="s">
        <v>54</v>
      </c>
      <c r="C19" s="22" t="s">
        <v>57</v>
      </c>
      <c r="D19" s="44" t="s">
        <v>333</v>
      </c>
      <c r="E19" s="90" t="s">
        <v>334</v>
      </c>
      <c r="F19" s="90" t="s">
        <v>3</v>
      </c>
    </row>
    <row r="20" spans="1:16" x14ac:dyDescent="0.2">
      <c r="A20" s="35" t="s">
        <v>58</v>
      </c>
      <c r="B20" s="22" t="s">
        <v>59</v>
      </c>
      <c r="C20" s="22" t="s">
        <v>60</v>
      </c>
      <c r="D20" s="44" t="s">
        <v>472</v>
      </c>
      <c r="E20" s="90" t="s">
        <v>335</v>
      </c>
      <c r="F20" s="44" t="s">
        <v>3</v>
      </c>
    </row>
    <row r="21" spans="1:16" x14ac:dyDescent="0.2">
      <c r="A21" s="35" t="s">
        <v>61</v>
      </c>
      <c r="B21" s="22" t="s">
        <v>62</v>
      </c>
      <c r="C21" s="22" t="s">
        <v>63</v>
      </c>
      <c r="D21" s="44" t="s">
        <v>336</v>
      </c>
      <c r="E21" s="90" t="s">
        <v>337</v>
      </c>
      <c r="F21" s="90" t="s">
        <v>3</v>
      </c>
    </row>
    <row r="22" spans="1:16" x14ac:dyDescent="0.2">
      <c r="A22" s="35" t="s">
        <v>64</v>
      </c>
      <c r="B22" s="22" t="s">
        <v>62</v>
      </c>
      <c r="C22" s="22" t="s">
        <v>65</v>
      </c>
      <c r="D22" s="44" t="s">
        <v>336</v>
      </c>
      <c r="E22" s="90" t="s">
        <v>337</v>
      </c>
      <c r="F22" s="90" t="s">
        <v>3</v>
      </c>
    </row>
    <row r="23" spans="1:16" x14ac:dyDescent="0.2">
      <c r="A23" s="35" t="s">
        <v>66</v>
      </c>
      <c r="B23" s="22" t="s">
        <v>67</v>
      </c>
      <c r="C23" s="22" t="s">
        <v>68</v>
      </c>
      <c r="D23" s="44" t="s">
        <v>338</v>
      </c>
      <c r="E23" s="44" t="s">
        <v>339</v>
      </c>
      <c r="F23" s="44" t="s">
        <v>3</v>
      </c>
    </row>
    <row r="24" spans="1:16" x14ac:dyDescent="0.2">
      <c r="A24" s="35" t="s">
        <v>69</v>
      </c>
      <c r="B24" s="22" t="s">
        <v>70</v>
      </c>
      <c r="C24" s="22" t="s">
        <v>71</v>
      </c>
      <c r="D24" s="44" t="s">
        <v>340</v>
      </c>
      <c r="E24" s="44" t="s">
        <v>341</v>
      </c>
      <c r="F24" s="44" t="s">
        <v>3</v>
      </c>
    </row>
    <row r="25" spans="1:16" x14ac:dyDescent="0.2">
      <c r="A25" s="35" t="s">
        <v>72</v>
      </c>
      <c r="B25" s="22" t="s">
        <v>73</v>
      </c>
      <c r="C25" s="22" t="s">
        <v>74</v>
      </c>
      <c r="D25" s="44" t="s">
        <v>474</v>
      </c>
      <c r="E25" s="90" t="s">
        <v>342</v>
      </c>
      <c r="F25" s="90" t="s">
        <v>3</v>
      </c>
      <c r="K25" s="22"/>
      <c r="L25" s="22"/>
      <c r="M25" s="44"/>
    </row>
    <row r="26" spans="1:16" x14ac:dyDescent="0.2">
      <c r="A26" s="35" t="s">
        <v>75</v>
      </c>
      <c r="B26" s="22" t="s">
        <v>73</v>
      </c>
      <c r="C26" s="22" t="s">
        <v>76</v>
      </c>
      <c r="D26" s="44" t="s">
        <v>474</v>
      </c>
      <c r="E26" s="90" t="s">
        <v>342</v>
      </c>
      <c r="F26" s="90" t="s">
        <v>3</v>
      </c>
      <c r="K26" s="22"/>
      <c r="L26" s="22"/>
      <c r="M26" s="44"/>
      <c r="N26" s="44"/>
    </row>
    <row r="27" spans="1:16" x14ac:dyDescent="0.2">
      <c r="A27" s="35" t="s">
        <v>77</v>
      </c>
      <c r="B27" s="22" t="s">
        <v>78</v>
      </c>
      <c r="C27" s="22" t="s">
        <v>79</v>
      </c>
      <c r="D27" s="44" t="s">
        <v>343</v>
      </c>
      <c r="E27" s="90" t="s">
        <v>344</v>
      </c>
      <c r="F27" s="90" t="s">
        <v>3</v>
      </c>
    </row>
    <row r="28" spans="1:16" x14ac:dyDescent="0.2">
      <c r="A28" s="35" t="s">
        <v>80</v>
      </c>
      <c r="B28" s="22" t="s">
        <v>78</v>
      </c>
      <c r="C28" s="22" t="s">
        <v>81</v>
      </c>
      <c r="D28" s="44" t="s">
        <v>343</v>
      </c>
      <c r="E28" s="90" t="s">
        <v>344</v>
      </c>
      <c r="F28" s="90" t="s">
        <v>3</v>
      </c>
      <c r="M28" s="22"/>
      <c r="N28" s="22"/>
      <c r="O28" s="17"/>
      <c r="P28" s="44"/>
    </row>
    <row r="29" spans="1:16" x14ac:dyDescent="0.2">
      <c r="A29" s="35" t="s">
        <v>82</v>
      </c>
      <c r="B29" s="22" t="s">
        <v>83</v>
      </c>
      <c r="C29" s="22" t="s">
        <v>84</v>
      </c>
      <c r="D29" s="44" t="s">
        <v>345</v>
      </c>
      <c r="E29" s="44" t="s">
        <v>346</v>
      </c>
      <c r="F29" s="44" t="s">
        <v>3</v>
      </c>
    </row>
    <row r="30" spans="1:16" x14ac:dyDescent="0.2">
      <c r="A30" s="35" t="s">
        <v>85</v>
      </c>
      <c r="B30" s="22" t="s">
        <v>86</v>
      </c>
      <c r="C30" s="22" t="s">
        <v>87</v>
      </c>
      <c r="D30" s="17" t="s">
        <v>347</v>
      </c>
      <c r="E30" s="44" t="s">
        <v>348</v>
      </c>
      <c r="F30" s="44" t="s">
        <v>3</v>
      </c>
    </row>
    <row r="31" spans="1:16" x14ac:dyDescent="0.2">
      <c r="A31" s="35" t="s">
        <v>88</v>
      </c>
      <c r="B31" s="22" t="s">
        <v>89</v>
      </c>
      <c r="C31" s="22" t="s">
        <v>90</v>
      </c>
      <c r="D31" s="44" t="s">
        <v>349</v>
      </c>
      <c r="E31" s="44" t="s">
        <v>350</v>
      </c>
      <c r="F31" s="44" t="s">
        <v>3</v>
      </c>
    </row>
    <row r="32" spans="1:16" x14ac:dyDescent="0.2">
      <c r="A32" s="35" t="s">
        <v>91</v>
      </c>
      <c r="B32" s="22" t="s">
        <v>92</v>
      </c>
      <c r="C32" s="22" t="s">
        <v>93</v>
      </c>
      <c r="D32" s="44" t="s">
        <v>351</v>
      </c>
      <c r="E32" s="90" t="s">
        <v>352</v>
      </c>
      <c r="F32" s="44" t="s">
        <v>3</v>
      </c>
      <c r="I32" s="22"/>
      <c r="J32" s="22"/>
      <c r="K32" s="44"/>
      <c r="L32" s="44"/>
    </row>
    <row r="33" spans="1:12" x14ac:dyDescent="0.2">
      <c r="A33" s="35" t="s">
        <v>95</v>
      </c>
      <c r="B33" s="22" t="s">
        <v>96</v>
      </c>
      <c r="C33" s="22" t="s">
        <v>97</v>
      </c>
      <c r="D33" s="44" t="s">
        <v>353</v>
      </c>
      <c r="E33" s="90" t="s">
        <v>354</v>
      </c>
      <c r="F33" s="90" t="s">
        <v>3</v>
      </c>
      <c r="I33" s="22"/>
      <c r="J33" s="22"/>
      <c r="K33" s="44"/>
      <c r="L33" s="44"/>
    </row>
    <row r="34" spans="1:12" x14ac:dyDescent="0.2">
      <c r="A34" s="35" t="s">
        <v>98</v>
      </c>
      <c r="B34" s="22" t="s">
        <v>99</v>
      </c>
      <c r="C34" s="22" t="s">
        <v>100</v>
      </c>
      <c r="D34" s="44" t="s">
        <v>355</v>
      </c>
      <c r="E34" s="90" t="s">
        <v>356</v>
      </c>
      <c r="F34" s="90" t="s">
        <v>3</v>
      </c>
      <c r="I34" s="22"/>
      <c r="J34" s="22"/>
      <c r="K34" s="44"/>
      <c r="L34" s="44"/>
    </row>
    <row r="35" spans="1:12" x14ac:dyDescent="0.2">
      <c r="A35" s="35" t="s">
        <v>101</v>
      </c>
      <c r="B35" s="22" t="s">
        <v>102</v>
      </c>
      <c r="C35" s="22" t="s">
        <v>103</v>
      </c>
      <c r="D35" s="44" t="s">
        <v>493</v>
      </c>
      <c r="E35" s="44" t="s">
        <v>357</v>
      </c>
      <c r="F35" s="44" t="s">
        <v>3</v>
      </c>
    </row>
    <row r="36" spans="1:12" x14ac:dyDescent="0.2">
      <c r="A36" s="35" t="s">
        <v>104</v>
      </c>
      <c r="B36" s="22" t="s">
        <v>105</v>
      </c>
      <c r="C36" s="22" t="s">
        <v>106</v>
      </c>
      <c r="D36" s="44" t="s">
        <v>358</v>
      </c>
      <c r="E36" s="90" t="s">
        <v>359</v>
      </c>
      <c r="F36" s="90" t="s">
        <v>3</v>
      </c>
    </row>
    <row r="37" spans="1:12" x14ac:dyDescent="0.2">
      <c r="A37" s="35" t="s">
        <v>107</v>
      </c>
      <c r="B37" s="22" t="s">
        <v>108</v>
      </c>
      <c r="C37" s="22" t="s">
        <v>109</v>
      </c>
      <c r="D37" s="44" t="s">
        <v>360</v>
      </c>
      <c r="E37" s="90" t="s">
        <v>361</v>
      </c>
      <c r="F37" s="90" t="s">
        <v>3</v>
      </c>
    </row>
    <row r="38" spans="1:12" x14ac:dyDescent="0.2">
      <c r="A38" s="91" t="s">
        <v>110</v>
      </c>
      <c r="B38" s="22" t="s">
        <v>111</v>
      </c>
      <c r="C38" s="22" t="s">
        <v>112</v>
      </c>
      <c r="D38" s="44" t="s">
        <v>485</v>
      </c>
      <c r="E38" s="44" t="s">
        <v>362</v>
      </c>
      <c r="F38" s="44" t="s">
        <v>3</v>
      </c>
    </row>
    <row r="39" spans="1:12" x14ac:dyDescent="0.2">
      <c r="A39" s="35" t="s">
        <v>113</v>
      </c>
      <c r="B39" s="22" t="s">
        <v>114</v>
      </c>
      <c r="C39" s="22" t="s">
        <v>115</v>
      </c>
      <c r="D39" s="44" t="s">
        <v>363</v>
      </c>
      <c r="E39" s="90" t="s">
        <v>364</v>
      </c>
      <c r="F39" s="90" t="s">
        <v>3</v>
      </c>
    </row>
    <row r="40" spans="1:12" x14ac:dyDescent="0.2">
      <c r="A40" s="35" t="s">
        <v>116</v>
      </c>
      <c r="B40" s="22" t="s">
        <v>117</v>
      </c>
      <c r="C40" s="22" t="s">
        <v>118</v>
      </c>
      <c r="D40" s="44" t="s">
        <v>365</v>
      </c>
      <c r="E40" s="90" t="s">
        <v>366</v>
      </c>
      <c r="F40" s="90" t="s">
        <v>3</v>
      </c>
    </row>
    <row r="41" spans="1:12" x14ac:dyDescent="0.2">
      <c r="A41" s="35" t="s">
        <v>119</v>
      </c>
      <c r="B41" s="22" t="s">
        <v>120</v>
      </c>
      <c r="C41" s="22" t="s">
        <v>121</v>
      </c>
      <c r="D41" s="44" t="s">
        <v>469</v>
      </c>
      <c r="E41" s="90" t="s">
        <v>367</v>
      </c>
      <c r="F41" s="90" t="s">
        <v>3</v>
      </c>
      <c r="K41" s="90" t="s">
        <v>94</v>
      </c>
    </row>
    <row r="42" spans="1:12" x14ac:dyDescent="0.2">
      <c r="A42" s="35" t="s">
        <v>122</v>
      </c>
      <c r="B42" s="22" t="s">
        <v>123</v>
      </c>
      <c r="C42" s="22" t="s">
        <v>124</v>
      </c>
      <c r="D42" s="44" t="s">
        <v>436</v>
      </c>
      <c r="E42" s="90" t="s">
        <v>368</v>
      </c>
      <c r="F42" s="90" t="s">
        <v>3</v>
      </c>
    </row>
    <row r="43" spans="1:12" x14ac:dyDescent="0.2">
      <c r="A43" s="35" t="s">
        <v>125</v>
      </c>
      <c r="B43" s="22" t="s">
        <v>126</v>
      </c>
      <c r="C43" s="22" t="s">
        <v>127</v>
      </c>
      <c r="D43" s="44" t="s">
        <v>487</v>
      </c>
      <c r="E43" s="44" t="s">
        <v>369</v>
      </c>
      <c r="F43" s="44" t="s">
        <v>3</v>
      </c>
    </row>
    <row r="44" spans="1:12" x14ac:dyDescent="0.2">
      <c r="A44" s="35" t="s">
        <v>128</v>
      </c>
      <c r="B44" s="22" t="s">
        <v>129</v>
      </c>
      <c r="C44" s="22" t="s">
        <v>130</v>
      </c>
      <c r="D44" s="44" t="s">
        <v>480</v>
      </c>
      <c r="E44" s="90" t="s">
        <v>370</v>
      </c>
      <c r="F44" s="90" t="s">
        <v>3</v>
      </c>
    </row>
    <row r="45" spans="1:12" x14ac:dyDescent="0.2">
      <c r="A45" s="35" t="s">
        <v>131</v>
      </c>
      <c r="B45" s="22" t="s">
        <v>129</v>
      </c>
      <c r="C45" s="22" t="s">
        <v>132</v>
      </c>
      <c r="D45" s="44" t="s">
        <v>371</v>
      </c>
      <c r="E45" s="90" t="s">
        <v>372</v>
      </c>
      <c r="F45" s="90" t="s">
        <v>3</v>
      </c>
    </row>
    <row r="46" spans="1:12" x14ac:dyDescent="0.2">
      <c r="A46" s="35" t="s">
        <v>133</v>
      </c>
      <c r="B46" s="22" t="s">
        <v>134</v>
      </c>
      <c r="C46" s="22" t="s">
        <v>134</v>
      </c>
      <c r="D46" s="44" t="s">
        <v>505</v>
      </c>
      <c r="E46" s="90" t="s">
        <v>373</v>
      </c>
      <c r="F46" s="90" t="s">
        <v>3</v>
      </c>
    </row>
    <row r="47" spans="1:12" x14ac:dyDescent="0.2">
      <c r="A47" s="35" t="s">
        <v>135</v>
      </c>
      <c r="B47" s="22" t="s">
        <v>136</v>
      </c>
      <c r="C47" s="22" t="s">
        <v>137</v>
      </c>
      <c r="D47" s="44" t="s">
        <v>336</v>
      </c>
      <c r="E47" s="90" t="s">
        <v>337</v>
      </c>
      <c r="F47" s="90" t="s">
        <v>3</v>
      </c>
    </row>
    <row r="48" spans="1:12" x14ac:dyDescent="0.2">
      <c r="A48" s="35" t="s">
        <v>138</v>
      </c>
      <c r="B48" s="22" t="s">
        <v>139</v>
      </c>
      <c r="C48" s="22" t="s">
        <v>140</v>
      </c>
      <c r="D48" s="44" t="s">
        <v>374</v>
      </c>
      <c r="E48" s="59" t="s">
        <v>375</v>
      </c>
      <c r="F48" s="90" t="s">
        <v>3</v>
      </c>
    </row>
    <row r="49" spans="1:6" x14ac:dyDescent="0.2">
      <c r="A49" s="35" t="s">
        <v>141</v>
      </c>
      <c r="B49" s="22" t="s">
        <v>142</v>
      </c>
      <c r="C49" s="22" t="s">
        <v>143</v>
      </c>
      <c r="D49" s="44" t="s">
        <v>475</v>
      </c>
      <c r="E49" s="90" t="s">
        <v>376</v>
      </c>
      <c r="F49" s="90" t="s">
        <v>3</v>
      </c>
    </row>
    <row r="50" spans="1:6" x14ac:dyDescent="0.2">
      <c r="A50" s="35" t="s">
        <v>144</v>
      </c>
      <c r="B50" s="22" t="s">
        <v>145</v>
      </c>
      <c r="C50" s="22" t="s">
        <v>146</v>
      </c>
      <c r="D50" s="44" t="s">
        <v>377</v>
      </c>
      <c r="E50" s="44" t="s">
        <v>378</v>
      </c>
      <c r="F50" s="44" t="s">
        <v>3</v>
      </c>
    </row>
    <row r="51" spans="1:6" x14ac:dyDescent="0.2">
      <c r="A51" s="91" t="s">
        <v>147</v>
      </c>
      <c r="B51" s="22" t="s">
        <v>148</v>
      </c>
      <c r="C51" s="22" t="s">
        <v>149</v>
      </c>
      <c r="D51" s="44" t="s">
        <v>379</v>
      </c>
      <c r="E51" s="90" t="s">
        <v>380</v>
      </c>
      <c r="F51" s="90" t="s">
        <v>3</v>
      </c>
    </row>
    <row r="52" spans="1:6" x14ac:dyDescent="0.2">
      <c r="A52" s="35" t="s">
        <v>150</v>
      </c>
      <c r="B52" s="22" t="s">
        <v>151</v>
      </c>
      <c r="C52" s="22" t="s">
        <v>152</v>
      </c>
      <c r="D52" s="44" t="s">
        <v>468</v>
      </c>
      <c r="E52" s="90" t="s">
        <v>381</v>
      </c>
      <c r="F52" s="90" t="s">
        <v>3</v>
      </c>
    </row>
    <row r="53" spans="1:6" x14ac:dyDescent="0.2">
      <c r="A53" s="35" t="s">
        <v>153</v>
      </c>
      <c r="B53" s="22" t="s">
        <v>154</v>
      </c>
      <c r="C53" s="22" t="s">
        <v>155</v>
      </c>
      <c r="D53" s="44" t="s">
        <v>506</v>
      </c>
      <c r="E53" s="90" t="s">
        <v>382</v>
      </c>
      <c r="F53" s="90" t="s">
        <v>3</v>
      </c>
    </row>
    <row r="54" spans="1:6" x14ac:dyDescent="0.2">
      <c r="A54" s="35" t="s">
        <v>156</v>
      </c>
      <c r="B54" s="22" t="s">
        <v>154</v>
      </c>
      <c r="C54" s="22" t="s">
        <v>157</v>
      </c>
      <c r="D54" s="44" t="s">
        <v>507</v>
      </c>
      <c r="E54" s="90" t="s">
        <v>383</v>
      </c>
      <c r="F54" s="90" t="s">
        <v>3</v>
      </c>
    </row>
    <row r="55" spans="1:6" x14ac:dyDescent="0.2">
      <c r="A55" s="35" t="s">
        <v>158</v>
      </c>
      <c r="B55" s="22" t="s">
        <v>159</v>
      </c>
      <c r="C55" s="22" t="s">
        <v>160</v>
      </c>
      <c r="D55" s="44" t="s">
        <v>467</v>
      </c>
      <c r="E55" s="44" t="s">
        <v>384</v>
      </c>
      <c r="F55" s="44" t="s">
        <v>3</v>
      </c>
    </row>
    <row r="56" spans="1:6" x14ac:dyDescent="0.2">
      <c r="A56" s="35" t="s">
        <v>161</v>
      </c>
      <c r="B56" s="22" t="s">
        <v>162</v>
      </c>
      <c r="C56" s="22" t="s">
        <v>163</v>
      </c>
      <c r="D56" s="44" t="s">
        <v>385</v>
      </c>
      <c r="E56" s="90" t="s">
        <v>386</v>
      </c>
      <c r="F56" s="90" t="s">
        <v>3</v>
      </c>
    </row>
    <row r="57" spans="1:6" x14ac:dyDescent="0.2">
      <c r="A57" s="35" t="s">
        <v>164</v>
      </c>
      <c r="B57" s="22" t="s">
        <v>162</v>
      </c>
      <c r="C57" s="22" t="s">
        <v>165</v>
      </c>
      <c r="D57" s="44" t="s">
        <v>387</v>
      </c>
      <c r="E57" s="90" t="s">
        <v>388</v>
      </c>
      <c r="F57" s="90" t="s">
        <v>3</v>
      </c>
    </row>
    <row r="58" spans="1:6" x14ac:dyDescent="0.2">
      <c r="A58" s="35" t="s">
        <v>166</v>
      </c>
      <c r="B58" s="22" t="s">
        <v>167</v>
      </c>
      <c r="C58" s="22" t="s">
        <v>168</v>
      </c>
      <c r="D58" s="44" t="s">
        <v>389</v>
      </c>
      <c r="E58" s="90" t="s">
        <v>390</v>
      </c>
      <c r="F58" s="90" t="s">
        <v>3</v>
      </c>
    </row>
    <row r="59" spans="1:6" x14ac:dyDescent="0.2">
      <c r="A59" s="35" t="s">
        <v>169</v>
      </c>
      <c r="B59" s="22" t="s">
        <v>170</v>
      </c>
      <c r="C59" s="22" t="s">
        <v>171</v>
      </c>
      <c r="D59" s="44" t="s">
        <v>391</v>
      </c>
      <c r="E59" s="90" t="s">
        <v>392</v>
      </c>
      <c r="F59" s="90" t="s">
        <v>3</v>
      </c>
    </row>
    <row r="60" spans="1:6" x14ac:dyDescent="0.2">
      <c r="A60" s="35" t="s">
        <v>172</v>
      </c>
      <c r="B60" s="22" t="s">
        <v>173</v>
      </c>
      <c r="C60" s="22" t="s">
        <v>174</v>
      </c>
      <c r="D60" s="44" t="s">
        <v>393</v>
      </c>
      <c r="E60" s="90" t="s">
        <v>394</v>
      </c>
      <c r="F60" s="90" t="s">
        <v>3</v>
      </c>
    </row>
    <row r="61" spans="1:6" x14ac:dyDescent="0.2">
      <c r="A61" s="35" t="s">
        <v>175</v>
      </c>
      <c r="B61" s="22" t="s">
        <v>176</v>
      </c>
      <c r="C61" s="22" t="s">
        <v>177</v>
      </c>
      <c r="D61" s="44" t="s">
        <v>395</v>
      </c>
      <c r="E61" s="90" t="s">
        <v>396</v>
      </c>
      <c r="F61" s="90" t="s">
        <v>3</v>
      </c>
    </row>
    <row r="62" spans="1:6" x14ac:dyDescent="0.2">
      <c r="A62" s="35" t="s">
        <v>178</v>
      </c>
      <c r="B62" s="22" t="s">
        <v>179</v>
      </c>
      <c r="C62" s="22" t="s">
        <v>179</v>
      </c>
      <c r="D62" s="44" t="s">
        <v>397</v>
      </c>
      <c r="E62" s="90" t="s">
        <v>398</v>
      </c>
      <c r="F62" s="90" t="s">
        <v>3</v>
      </c>
    </row>
    <row r="63" spans="1:6" x14ac:dyDescent="0.2">
      <c r="A63" s="35" t="s">
        <v>180</v>
      </c>
      <c r="B63" s="22" t="s">
        <v>181</v>
      </c>
      <c r="C63" s="22" t="s">
        <v>182</v>
      </c>
      <c r="D63" s="44" t="s">
        <v>508</v>
      </c>
      <c r="E63" s="90" t="s">
        <v>399</v>
      </c>
      <c r="F63" s="90" t="s">
        <v>3</v>
      </c>
    </row>
    <row r="64" spans="1:6" x14ac:dyDescent="0.2">
      <c r="A64" s="35" t="s">
        <v>183</v>
      </c>
      <c r="B64" s="22" t="s">
        <v>184</v>
      </c>
      <c r="C64" s="22" t="s">
        <v>185</v>
      </c>
      <c r="D64" s="44" t="s">
        <v>400</v>
      </c>
      <c r="E64" s="90" t="s">
        <v>401</v>
      </c>
      <c r="F64" s="90" t="s">
        <v>3</v>
      </c>
    </row>
    <row r="65" spans="1:6" x14ac:dyDescent="0.2">
      <c r="A65" s="35" t="s">
        <v>186</v>
      </c>
      <c r="B65" s="22" t="s">
        <v>187</v>
      </c>
      <c r="C65" s="22" t="s">
        <v>188</v>
      </c>
      <c r="D65" s="44" t="s">
        <v>402</v>
      </c>
      <c r="E65" s="90" t="s">
        <v>403</v>
      </c>
      <c r="F65" s="90" t="s">
        <v>3</v>
      </c>
    </row>
    <row r="66" spans="1:6" x14ac:dyDescent="0.2">
      <c r="A66" s="35" t="s">
        <v>189</v>
      </c>
      <c r="B66" s="22" t="s">
        <v>187</v>
      </c>
      <c r="C66" s="22" t="s">
        <v>190</v>
      </c>
      <c r="D66" s="44" t="s">
        <v>402</v>
      </c>
      <c r="E66" s="90" t="s">
        <v>403</v>
      </c>
      <c r="F66" s="90" t="s">
        <v>3</v>
      </c>
    </row>
    <row r="67" spans="1:6" x14ac:dyDescent="0.2">
      <c r="A67" s="91" t="s">
        <v>191</v>
      </c>
      <c r="B67" s="22" t="s">
        <v>187</v>
      </c>
      <c r="C67" s="22" t="s">
        <v>192</v>
      </c>
      <c r="D67" s="44" t="s">
        <v>402</v>
      </c>
      <c r="E67" s="90" t="s">
        <v>403</v>
      </c>
      <c r="F67" s="90" t="s">
        <v>3</v>
      </c>
    </row>
    <row r="68" spans="1:6" x14ac:dyDescent="0.2">
      <c r="A68" s="91" t="s">
        <v>193</v>
      </c>
      <c r="B68" s="22" t="s">
        <v>187</v>
      </c>
      <c r="C68" s="22" t="s">
        <v>194</v>
      </c>
      <c r="D68" s="44" t="s">
        <v>402</v>
      </c>
      <c r="E68" s="90" t="s">
        <v>403</v>
      </c>
      <c r="F68" s="90" t="s">
        <v>3</v>
      </c>
    </row>
    <row r="69" spans="1:6" x14ac:dyDescent="0.2">
      <c r="A69" s="35" t="s">
        <v>195</v>
      </c>
      <c r="B69" s="22" t="s">
        <v>187</v>
      </c>
      <c r="C69" s="22" t="s">
        <v>303</v>
      </c>
      <c r="D69" s="44" t="s">
        <v>402</v>
      </c>
      <c r="E69" s="90" t="s">
        <v>403</v>
      </c>
      <c r="F69" s="90" t="s">
        <v>3</v>
      </c>
    </row>
    <row r="70" spans="1:6" x14ac:dyDescent="0.2">
      <c r="A70" s="35" t="s">
        <v>197</v>
      </c>
      <c r="B70" s="22" t="s">
        <v>187</v>
      </c>
      <c r="C70" s="22" t="s">
        <v>198</v>
      </c>
      <c r="D70" s="44" t="s">
        <v>402</v>
      </c>
      <c r="E70" s="90" t="s">
        <v>403</v>
      </c>
      <c r="F70" s="90" t="s">
        <v>3</v>
      </c>
    </row>
    <row r="71" spans="1:6" x14ac:dyDescent="0.2">
      <c r="A71" s="91" t="s">
        <v>199</v>
      </c>
      <c r="B71" s="22" t="s">
        <v>187</v>
      </c>
      <c r="C71" s="22" t="s">
        <v>200</v>
      </c>
      <c r="D71" s="44" t="s">
        <v>402</v>
      </c>
      <c r="E71" s="90" t="s">
        <v>403</v>
      </c>
      <c r="F71" s="90" t="s">
        <v>3</v>
      </c>
    </row>
    <row r="72" spans="1:6" x14ac:dyDescent="0.2">
      <c r="A72" s="35" t="s">
        <v>201</v>
      </c>
      <c r="B72" s="22" t="s">
        <v>187</v>
      </c>
      <c r="C72" s="22" t="s">
        <v>202</v>
      </c>
      <c r="D72" s="44" t="s">
        <v>404</v>
      </c>
      <c r="E72" s="90" t="s">
        <v>405</v>
      </c>
      <c r="F72" s="90" t="s">
        <v>3</v>
      </c>
    </row>
    <row r="73" spans="1:6" x14ac:dyDescent="0.2">
      <c r="A73" s="35" t="s">
        <v>203</v>
      </c>
      <c r="B73" s="22" t="s">
        <v>187</v>
      </c>
      <c r="C73" s="22" t="s">
        <v>204</v>
      </c>
      <c r="D73" s="44" t="s">
        <v>482</v>
      </c>
      <c r="E73" s="90" t="s">
        <v>406</v>
      </c>
      <c r="F73" s="90" t="s">
        <v>3</v>
      </c>
    </row>
    <row r="74" spans="1:6" x14ac:dyDescent="0.2">
      <c r="A74" s="35" t="s">
        <v>205</v>
      </c>
      <c r="B74" s="22" t="s">
        <v>187</v>
      </c>
      <c r="C74" s="22" t="s">
        <v>206</v>
      </c>
      <c r="D74" s="44" t="s">
        <v>466</v>
      </c>
      <c r="E74" s="44" t="s">
        <v>407</v>
      </c>
      <c r="F74" s="44" t="s">
        <v>3</v>
      </c>
    </row>
    <row r="75" spans="1:6" x14ac:dyDescent="0.2">
      <c r="A75" s="35" t="s">
        <v>207</v>
      </c>
      <c r="B75" s="22" t="s">
        <v>187</v>
      </c>
      <c r="C75" s="22" t="s">
        <v>208</v>
      </c>
      <c r="D75" s="44" t="s">
        <v>408</v>
      </c>
      <c r="E75" s="90" t="s">
        <v>409</v>
      </c>
      <c r="F75" s="90" t="s">
        <v>3</v>
      </c>
    </row>
    <row r="76" spans="1:6" x14ac:dyDescent="0.2">
      <c r="A76" s="91" t="s">
        <v>209</v>
      </c>
      <c r="B76" s="22" t="s">
        <v>187</v>
      </c>
      <c r="C76" s="22" t="s">
        <v>210</v>
      </c>
      <c r="D76" s="44" t="s">
        <v>410</v>
      </c>
      <c r="E76" s="90" t="s">
        <v>411</v>
      </c>
      <c r="F76" s="90" t="s">
        <v>3</v>
      </c>
    </row>
    <row r="77" spans="1:6" x14ac:dyDescent="0.2">
      <c r="A77" s="35" t="s">
        <v>211</v>
      </c>
      <c r="B77" s="22" t="s">
        <v>187</v>
      </c>
      <c r="C77" s="22" t="s">
        <v>212</v>
      </c>
      <c r="D77" s="44" t="s">
        <v>412</v>
      </c>
      <c r="E77" s="90" t="s">
        <v>413</v>
      </c>
      <c r="F77" s="90" t="s">
        <v>3</v>
      </c>
    </row>
    <row r="78" spans="1:6" x14ac:dyDescent="0.2">
      <c r="A78" s="91" t="s">
        <v>213</v>
      </c>
      <c r="B78" s="22" t="s">
        <v>187</v>
      </c>
      <c r="C78" s="22" t="s">
        <v>214</v>
      </c>
      <c r="D78" s="44" t="s">
        <v>509</v>
      </c>
      <c r="E78" s="44" t="s">
        <v>414</v>
      </c>
      <c r="F78" s="44" t="s">
        <v>3</v>
      </c>
    </row>
    <row r="79" spans="1:6" x14ac:dyDescent="0.2">
      <c r="A79" s="91" t="s">
        <v>215</v>
      </c>
      <c r="B79" s="22" t="s">
        <v>216</v>
      </c>
      <c r="C79" s="22" t="s">
        <v>216</v>
      </c>
      <c r="D79" s="44" t="s">
        <v>415</v>
      </c>
      <c r="E79" s="44" t="s">
        <v>416</v>
      </c>
      <c r="F79" s="44" t="s">
        <v>3</v>
      </c>
    </row>
    <row r="80" spans="1:6" x14ac:dyDescent="0.2">
      <c r="A80" s="35" t="s">
        <v>217</v>
      </c>
      <c r="B80" s="22" t="s">
        <v>218</v>
      </c>
      <c r="C80" s="22" t="s">
        <v>219</v>
      </c>
      <c r="D80" s="44" t="s">
        <v>417</v>
      </c>
      <c r="E80" s="90" t="s">
        <v>418</v>
      </c>
      <c r="F80" s="90" t="s">
        <v>3</v>
      </c>
    </row>
    <row r="81" spans="1:6" x14ac:dyDescent="0.2">
      <c r="A81" s="35" t="s">
        <v>220</v>
      </c>
      <c r="B81" s="22" t="s">
        <v>221</v>
      </c>
      <c r="C81" s="22" t="s">
        <v>222</v>
      </c>
      <c r="D81" s="44" t="s">
        <v>476</v>
      </c>
      <c r="E81" s="90" t="s">
        <v>483</v>
      </c>
      <c r="F81" s="90" t="s">
        <v>3</v>
      </c>
    </row>
    <row r="82" spans="1:6" x14ac:dyDescent="0.2">
      <c r="A82" s="35" t="s">
        <v>223</v>
      </c>
      <c r="B82" s="22" t="s">
        <v>224</v>
      </c>
      <c r="C82" s="22" t="s">
        <v>224</v>
      </c>
      <c r="D82" s="44" t="s">
        <v>486</v>
      </c>
      <c r="E82" s="90" t="s">
        <v>419</v>
      </c>
      <c r="F82" s="90" t="s">
        <v>3</v>
      </c>
    </row>
    <row r="83" spans="1:6" x14ac:dyDescent="0.2">
      <c r="A83" s="35" t="s">
        <v>225</v>
      </c>
      <c r="B83" s="22" t="s">
        <v>224</v>
      </c>
      <c r="C83" s="22" t="s">
        <v>54</v>
      </c>
      <c r="D83" s="44" t="s">
        <v>486</v>
      </c>
      <c r="E83" s="90" t="s">
        <v>420</v>
      </c>
      <c r="F83" s="90" t="s">
        <v>3</v>
      </c>
    </row>
    <row r="84" spans="1:6" x14ac:dyDescent="0.2">
      <c r="A84" s="35" t="s">
        <v>226</v>
      </c>
      <c r="B84" s="22" t="s">
        <v>227</v>
      </c>
      <c r="C84" s="22" t="s">
        <v>228</v>
      </c>
      <c r="D84" s="44" t="s">
        <v>421</v>
      </c>
      <c r="E84" s="90" t="s">
        <v>422</v>
      </c>
      <c r="F84" s="90" t="s">
        <v>3</v>
      </c>
    </row>
    <row r="85" spans="1:6" x14ac:dyDescent="0.2">
      <c r="A85" s="35" t="s">
        <v>229</v>
      </c>
      <c r="B85" s="22" t="s">
        <v>227</v>
      </c>
      <c r="C85" s="22" t="s">
        <v>230</v>
      </c>
      <c r="D85" s="44" t="s">
        <v>470</v>
      </c>
      <c r="E85" s="90" t="s">
        <v>423</v>
      </c>
      <c r="F85" s="90" t="s">
        <v>3</v>
      </c>
    </row>
    <row r="86" spans="1:6" x14ac:dyDescent="0.2">
      <c r="A86" s="35" t="s">
        <v>231</v>
      </c>
      <c r="B86" s="22" t="s">
        <v>232</v>
      </c>
      <c r="C86" s="22" t="s">
        <v>233</v>
      </c>
      <c r="D86" s="44" t="s">
        <v>424</v>
      </c>
      <c r="E86" s="44" t="s">
        <v>425</v>
      </c>
      <c r="F86" s="44" t="s">
        <v>3</v>
      </c>
    </row>
    <row r="87" spans="1:6" x14ac:dyDescent="0.2">
      <c r="A87" s="35" t="s">
        <v>234</v>
      </c>
      <c r="B87" s="22" t="s">
        <v>235</v>
      </c>
      <c r="C87" s="22" t="s">
        <v>236</v>
      </c>
      <c r="D87" s="44" t="s">
        <v>479</v>
      </c>
      <c r="E87" s="44" t="s">
        <v>426</v>
      </c>
      <c r="F87" s="44" t="s">
        <v>3</v>
      </c>
    </row>
    <row r="88" spans="1:6" x14ac:dyDescent="0.2">
      <c r="A88" s="35" t="s">
        <v>237</v>
      </c>
      <c r="B88" s="22" t="s">
        <v>238</v>
      </c>
      <c r="C88" s="22" t="s">
        <v>239</v>
      </c>
      <c r="D88" s="44" t="s">
        <v>478</v>
      </c>
      <c r="E88" s="90" t="s">
        <v>427</v>
      </c>
      <c r="F88" s="90" t="s">
        <v>3</v>
      </c>
    </row>
    <row r="89" spans="1:6" x14ac:dyDescent="0.2">
      <c r="A89" s="35" t="s">
        <v>240</v>
      </c>
      <c r="B89" s="22" t="s">
        <v>241</v>
      </c>
      <c r="C89" s="22" t="s">
        <v>242</v>
      </c>
      <c r="D89" s="44" t="s">
        <v>428</v>
      </c>
      <c r="E89" s="90" t="s">
        <v>429</v>
      </c>
      <c r="F89" s="90" t="s">
        <v>3</v>
      </c>
    </row>
    <row r="90" spans="1:6" x14ac:dyDescent="0.2">
      <c r="A90" s="35" t="s">
        <v>243</v>
      </c>
      <c r="B90" s="22" t="s">
        <v>244</v>
      </c>
      <c r="C90" s="22" t="s">
        <v>245</v>
      </c>
      <c r="D90" s="44" t="s">
        <v>465</v>
      </c>
      <c r="E90" s="90" t="s">
        <v>430</v>
      </c>
      <c r="F90" s="90" t="s">
        <v>3</v>
      </c>
    </row>
    <row r="91" spans="1:6" x14ac:dyDescent="0.2">
      <c r="A91" s="35" t="s">
        <v>246</v>
      </c>
      <c r="B91" s="22" t="s">
        <v>247</v>
      </c>
      <c r="C91" s="22" t="s">
        <v>248</v>
      </c>
      <c r="D91" s="44" t="s">
        <v>431</v>
      </c>
      <c r="E91" s="90" t="s">
        <v>432</v>
      </c>
      <c r="F91" s="90" t="s">
        <v>3</v>
      </c>
    </row>
    <row r="92" spans="1:6" x14ac:dyDescent="0.2">
      <c r="A92" s="35" t="s">
        <v>249</v>
      </c>
      <c r="B92" s="22" t="s">
        <v>250</v>
      </c>
      <c r="C92" s="22" t="s">
        <v>251</v>
      </c>
      <c r="D92" s="44" t="s">
        <v>433</v>
      </c>
      <c r="E92" s="44" t="s">
        <v>434</v>
      </c>
      <c r="F92" s="44" t="s">
        <v>3</v>
      </c>
    </row>
    <row r="93" spans="1:6" x14ac:dyDescent="0.2">
      <c r="A93" s="35" t="s">
        <v>252</v>
      </c>
      <c r="B93" s="22" t="s">
        <v>250</v>
      </c>
      <c r="C93" s="22" t="s">
        <v>250</v>
      </c>
      <c r="D93" s="44" t="s">
        <v>433</v>
      </c>
      <c r="E93" s="44" t="s">
        <v>434</v>
      </c>
      <c r="F93" s="44" t="s">
        <v>3</v>
      </c>
    </row>
    <row r="94" spans="1:6" x14ac:dyDescent="0.2">
      <c r="A94" s="35" t="s">
        <v>253</v>
      </c>
      <c r="B94" s="22" t="s">
        <v>254</v>
      </c>
      <c r="C94" s="22" t="s">
        <v>255</v>
      </c>
      <c r="D94" s="44" t="s">
        <v>500</v>
      </c>
      <c r="E94" s="90" t="s">
        <v>435</v>
      </c>
      <c r="F94" s="90" t="s">
        <v>3</v>
      </c>
    </row>
    <row r="95" spans="1:6" x14ac:dyDescent="0.2">
      <c r="A95" s="35" t="s">
        <v>256</v>
      </c>
      <c r="B95" s="22" t="s">
        <v>257</v>
      </c>
      <c r="C95" s="22" t="s">
        <v>258</v>
      </c>
      <c r="D95" s="44" t="s">
        <v>436</v>
      </c>
      <c r="E95" s="90" t="s">
        <v>437</v>
      </c>
      <c r="F95" s="90" t="s">
        <v>3</v>
      </c>
    </row>
    <row r="96" spans="1:6" x14ac:dyDescent="0.2">
      <c r="A96" s="35" t="s">
        <v>259</v>
      </c>
      <c r="B96" s="22" t="s">
        <v>260</v>
      </c>
      <c r="C96" s="22" t="s">
        <v>261</v>
      </c>
      <c r="D96" s="44" t="s">
        <v>329</v>
      </c>
      <c r="E96" s="90" t="s">
        <v>330</v>
      </c>
      <c r="F96" s="90" t="s">
        <v>3</v>
      </c>
    </row>
    <row r="97" spans="1:7" x14ac:dyDescent="0.2">
      <c r="A97" s="35" t="s">
        <v>262</v>
      </c>
      <c r="B97" s="22" t="s">
        <v>263</v>
      </c>
      <c r="C97" s="22" t="s">
        <v>264</v>
      </c>
      <c r="D97" s="44" t="s">
        <v>438</v>
      </c>
      <c r="E97" s="44" t="s">
        <v>439</v>
      </c>
      <c r="F97" s="44" t="s">
        <v>3</v>
      </c>
    </row>
    <row r="98" spans="1:7" x14ac:dyDescent="0.2">
      <c r="A98" s="35" t="s">
        <v>265</v>
      </c>
      <c r="B98" s="22" t="s">
        <v>266</v>
      </c>
      <c r="C98" s="22" t="s">
        <v>267</v>
      </c>
      <c r="D98" s="44" t="s">
        <v>440</v>
      </c>
      <c r="E98" s="90" t="s">
        <v>441</v>
      </c>
      <c r="F98" s="90" t="s">
        <v>3</v>
      </c>
    </row>
    <row r="99" spans="1:7" x14ac:dyDescent="0.2">
      <c r="A99" s="35" t="s">
        <v>268</v>
      </c>
      <c r="B99" s="22" t="s">
        <v>266</v>
      </c>
      <c r="C99" s="22" t="s">
        <v>269</v>
      </c>
      <c r="D99" s="44" t="s">
        <v>442</v>
      </c>
      <c r="E99" s="44" t="s">
        <v>443</v>
      </c>
      <c r="F99" s="44" t="s">
        <v>3</v>
      </c>
    </row>
    <row r="100" spans="1:7" x14ac:dyDescent="0.2">
      <c r="A100" s="35" t="s">
        <v>270</v>
      </c>
      <c r="B100" s="22" t="s">
        <v>266</v>
      </c>
      <c r="C100" s="22" t="s">
        <v>271</v>
      </c>
      <c r="D100" s="44" t="s">
        <v>444</v>
      </c>
      <c r="E100" s="90" t="s">
        <v>445</v>
      </c>
      <c r="F100" s="90" t="s">
        <v>3</v>
      </c>
    </row>
    <row r="101" spans="1:7" x14ac:dyDescent="0.2">
      <c r="A101" s="35" t="s">
        <v>272</v>
      </c>
      <c r="B101" s="22" t="s">
        <v>266</v>
      </c>
      <c r="C101" s="22" t="s">
        <v>273</v>
      </c>
      <c r="D101" s="44" t="s">
        <v>473</v>
      </c>
      <c r="E101" s="90" t="s">
        <v>494</v>
      </c>
      <c r="F101" s="90" t="s">
        <v>3</v>
      </c>
    </row>
    <row r="102" spans="1:7" x14ac:dyDescent="0.2">
      <c r="A102" s="35" t="s">
        <v>274</v>
      </c>
      <c r="B102" s="22" t="s">
        <v>266</v>
      </c>
      <c r="C102" s="22" t="s">
        <v>275</v>
      </c>
      <c r="D102" s="44" t="s">
        <v>446</v>
      </c>
      <c r="E102" s="90" t="s">
        <v>447</v>
      </c>
      <c r="F102" s="90" t="s">
        <v>3</v>
      </c>
    </row>
    <row r="103" spans="1:7" x14ac:dyDescent="0.2">
      <c r="A103" s="35" t="s">
        <v>276</v>
      </c>
      <c r="B103" s="22" t="s">
        <v>266</v>
      </c>
      <c r="C103" s="22" t="s">
        <v>277</v>
      </c>
      <c r="D103" s="44" t="s">
        <v>448</v>
      </c>
      <c r="E103" s="44" t="s">
        <v>449</v>
      </c>
      <c r="F103" s="44" t="s">
        <v>3</v>
      </c>
    </row>
    <row r="104" spans="1:7" x14ac:dyDescent="0.2">
      <c r="A104" s="35" t="s">
        <v>278</v>
      </c>
      <c r="B104" s="22" t="s">
        <v>266</v>
      </c>
      <c r="C104" s="22" t="s">
        <v>279</v>
      </c>
      <c r="D104" s="44" t="s">
        <v>501</v>
      </c>
      <c r="E104" s="90" t="s">
        <v>450</v>
      </c>
      <c r="F104" s="90" t="s">
        <v>3</v>
      </c>
    </row>
    <row r="105" spans="1:7" x14ac:dyDescent="0.2">
      <c r="A105" s="35" t="s">
        <v>280</v>
      </c>
      <c r="B105" s="22" t="s">
        <v>266</v>
      </c>
      <c r="C105" s="22" t="s">
        <v>281</v>
      </c>
      <c r="D105" s="44" t="s">
        <v>451</v>
      </c>
      <c r="E105" s="44" t="s">
        <v>452</v>
      </c>
      <c r="F105" s="44" t="s">
        <v>3</v>
      </c>
    </row>
    <row r="106" spans="1:7" x14ac:dyDescent="0.2">
      <c r="A106" s="91" t="s">
        <v>282</v>
      </c>
      <c r="B106" s="22" t="s">
        <v>266</v>
      </c>
      <c r="C106" s="22" t="s">
        <v>283</v>
      </c>
      <c r="D106" s="44" t="s">
        <v>453</v>
      </c>
      <c r="E106" s="44" t="s">
        <v>454</v>
      </c>
      <c r="F106" s="44" t="s">
        <v>3</v>
      </c>
    </row>
    <row r="107" spans="1:7" x14ac:dyDescent="0.2">
      <c r="A107" s="35" t="s">
        <v>304</v>
      </c>
      <c r="B107" s="22" t="s">
        <v>266</v>
      </c>
      <c r="C107" s="22" t="s">
        <v>455</v>
      </c>
      <c r="D107" s="44" t="s">
        <v>456</v>
      </c>
      <c r="E107" s="90" t="s">
        <v>457</v>
      </c>
      <c r="F107" s="44" t="s">
        <v>3</v>
      </c>
    </row>
    <row r="108" spans="1:7" x14ac:dyDescent="0.2">
      <c r="A108" s="35" t="s">
        <v>497</v>
      </c>
      <c r="B108" s="22" t="s">
        <v>266</v>
      </c>
      <c r="C108" s="22" t="s">
        <v>496</v>
      </c>
      <c r="D108" s="44" t="s">
        <v>502</v>
      </c>
      <c r="E108" s="90" t="s">
        <v>503</v>
      </c>
      <c r="F108" s="44" t="s">
        <v>3</v>
      </c>
    </row>
    <row r="109" spans="1:7" x14ac:dyDescent="0.2">
      <c r="A109" s="35" t="s">
        <v>284</v>
      </c>
      <c r="B109" s="22" t="s">
        <v>285</v>
      </c>
      <c r="C109" s="22" t="s">
        <v>285</v>
      </c>
      <c r="D109" s="44" t="s">
        <v>491</v>
      </c>
      <c r="E109" s="44" t="s">
        <v>458</v>
      </c>
      <c r="F109" s="44" t="s">
        <v>3</v>
      </c>
    </row>
    <row r="110" spans="1:7" x14ac:dyDescent="0.2">
      <c r="A110" s="35" t="s">
        <v>286</v>
      </c>
      <c r="B110" s="22" t="s">
        <v>285</v>
      </c>
      <c r="C110" s="22" t="s">
        <v>287</v>
      </c>
      <c r="D110" s="44" t="s">
        <v>459</v>
      </c>
      <c r="E110" s="44" t="s">
        <v>495</v>
      </c>
      <c r="F110" s="44" t="s">
        <v>3</v>
      </c>
    </row>
    <row r="111" spans="1:7" x14ac:dyDescent="0.2">
      <c r="A111" s="35" t="s">
        <v>288</v>
      </c>
      <c r="B111" s="22" t="s">
        <v>289</v>
      </c>
      <c r="C111" s="22" t="s">
        <v>290</v>
      </c>
      <c r="D111" s="44" t="s">
        <v>460</v>
      </c>
      <c r="E111" s="90" t="s">
        <v>461</v>
      </c>
      <c r="F111" s="90" t="s">
        <v>3</v>
      </c>
    </row>
    <row r="112" spans="1:7" x14ac:dyDescent="0.2">
      <c r="A112" s="35" t="s">
        <v>291</v>
      </c>
      <c r="B112" s="22" t="s">
        <v>292</v>
      </c>
      <c r="C112" s="22" t="s">
        <v>293</v>
      </c>
      <c r="D112" s="44" t="s">
        <v>389</v>
      </c>
      <c r="E112" s="44" t="s">
        <v>462</v>
      </c>
      <c r="F112" s="44" t="s">
        <v>3</v>
      </c>
      <c r="G112" s="44"/>
    </row>
    <row r="113" spans="1:6" x14ac:dyDescent="0.2">
      <c r="A113" s="35" t="s">
        <v>294</v>
      </c>
      <c r="B113" s="22" t="s">
        <v>295</v>
      </c>
      <c r="C113" s="22" t="s">
        <v>295</v>
      </c>
      <c r="D113" s="44" t="s">
        <v>463</v>
      </c>
      <c r="E113" s="44" t="s">
        <v>464</v>
      </c>
      <c r="F113" s="44" t="s">
        <v>3</v>
      </c>
    </row>
    <row r="114" spans="1:6" x14ac:dyDescent="0.2">
      <c r="A114" s="35"/>
      <c r="B114" s="22"/>
      <c r="C114" s="22"/>
    </row>
    <row r="115" spans="1:6" x14ac:dyDescent="0.2">
      <c r="A115" s="35"/>
      <c r="B115" s="22"/>
      <c r="C115" s="22"/>
    </row>
    <row r="116" spans="1:6" x14ac:dyDescent="0.2">
      <c r="A116" s="35"/>
      <c r="B116" s="22"/>
      <c r="C116" s="22"/>
    </row>
    <row r="117" spans="1:6" x14ac:dyDescent="0.2">
      <c r="A117" s="35"/>
      <c r="B117" s="22"/>
      <c r="C117" s="22"/>
    </row>
    <row r="118" spans="1:6" x14ac:dyDescent="0.2">
      <c r="A118" s="35"/>
      <c r="B118" s="22"/>
      <c r="C118" s="22"/>
    </row>
    <row r="119" spans="1:6" x14ac:dyDescent="0.2">
      <c r="A119" s="35"/>
      <c r="B119" s="22"/>
      <c r="C119" s="22"/>
    </row>
    <row r="120" spans="1:6" x14ac:dyDescent="0.2">
      <c r="A120" s="35"/>
      <c r="B120" s="22"/>
      <c r="C120" s="22"/>
    </row>
    <row r="121" spans="1:6" x14ac:dyDescent="0.2">
      <c r="A121" s="92" t="s">
        <v>298</v>
      </c>
      <c r="B121" s="22"/>
      <c r="C121" s="22"/>
    </row>
    <row r="122" spans="1:6" x14ac:dyDescent="0.2">
      <c r="A122" s="35"/>
      <c r="B122" s="22"/>
      <c r="C122" s="22"/>
    </row>
    <row r="123" spans="1:6" x14ac:dyDescent="0.2">
      <c r="A123" s="35"/>
      <c r="B123" s="22"/>
      <c r="C123" s="22"/>
    </row>
    <row r="124" spans="1:6" x14ac:dyDescent="0.2">
      <c r="A124" s="35"/>
      <c r="B124" s="22"/>
      <c r="C124" s="22"/>
    </row>
    <row r="125" spans="1:6" x14ac:dyDescent="0.2">
      <c r="A125" s="35"/>
      <c r="B125" s="22"/>
      <c r="C125" s="22"/>
    </row>
    <row r="126" spans="1:6" x14ac:dyDescent="0.2">
      <c r="A126" s="35"/>
      <c r="B126" s="22"/>
      <c r="C126" s="22"/>
    </row>
    <row r="127" spans="1:6" x14ac:dyDescent="0.2">
      <c r="A127" s="35"/>
      <c r="B127" s="22"/>
      <c r="C127" s="22"/>
    </row>
    <row r="128" spans="1:6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35"/>
      <c r="B132" s="22"/>
      <c r="C132" s="22"/>
    </row>
    <row r="133" spans="1:3" x14ac:dyDescent="0.2">
      <c r="A133" s="35"/>
      <c r="B133" s="22"/>
      <c r="C133" s="22"/>
    </row>
    <row r="134" spans="1:3" x14ac:dyDescent="0.2">
      <c r="A134" s="93"/>
      <c r="B134" s="94"/>
      <c r="C134" s="9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43132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14" t="s">
        <v>23</v>
      </c>
      <c r="B8" s="115" t="s">
        <v>21</v>
      </c>
      <c r="C8" s="116" t="s">
        <v>24</v>
      </c>
      <c r="D8" s="117">
        <v>2</v>
      </c>
      <c r="E8" s="118">
        <v>35</v>
      </c>
      <c r="F8" s="118">
        <v>0</v>
      </c>
      <c r="G8" s="118">
        <f t="shared" si="0"/>
        <v>37</v>
      </c>
      <c r="H8" s="116">
        <v>2</v>
      </c>
      <c r="I8" s="116">
        <v>54</v>
      </c>
      <c r="J8" s="119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14" t="s">
        <v>47</v>
      </c>
      <c r="B17" s="115" t="s">
        <v>48</v>
      </c>
      <c r="C17" s="116" t="s">
        <v>49</v>
      </c>
      <c r="D17" s="117">
        <v>3</v>
      </c>
      <c r="E17" s="118">
        <v>31</v>
      </c>
      <c r="F17" s="118">
        <v>0</v>
      </c>
      <c r="G17" s="118">
        <f t="shared" si="0"/>
        <v>34</v>
      </c>
      <c r="H17" s="116">
        <v>3</v>
      </c>
      <c r="I17" s="116">
        <v>43</v>
      </c>
      <c r="J17" s="119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14" t="s">
        <v>58</v>
      </c>
      <c r="B21" s="115" t="s">
        <v>59</v>
      </c>
      <c r="C21" s="116" t="s">
        <v>60</v>
      </c>
      <c r="D21" s="117">
        <v>0</v>
      </c>
      <c r="E21" s="118">
        <v>9</v>
      </c>
      <c r="F21" s="118">
        <v>0</v>
      </c>
      <c r="G21" s="118">
        <f t="shared" si="0"/>
        <v>9</v>
      </c>
      <c r="H21" s="116">
        <v>0</v>
      </c>
      <c r="I21" s="116">
        <v>15</v>
      </c>
      <c r="J21" s="119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14" t="s">
        <v>72</v>
      </c>
      <c r="B26" s="115" t="s">
        <v>73</v>
      </c>
      <c r="C26" s="116" t="s">
        <v>74</v>
      </c>
      <c r="D26" s="117">
        <v>11</v>
      </c>
      <c r="E26" s="118">
        <v>102</v>
      </c>
      <c r="F26" s="118">
        <v>0</v>
      </c>
      <c r="G26" s="118">
        <f t="shared" si="0"/>
        <v>113</v>
      </c>
      <c r="H26" s="116">
        <v>1</v>
      </c>
      <c r="I26" s="116">
        <v>144</v>
      </c>
      <c r="J26" s="119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14" t="s">
        <v>104</v>
      </c>
      <c r="B37" s="115" t="s">
        <v>105</v>
      </c>
      <c r="C37" s="116" t="s">
        <v>106</v>
      </c>
      <c r="D37" s="117">
        <v>1</v>
      </c>
      <c r="E37" s="118">
        <v>16</v>
      </c>
      <c r="F37" s="118">
        <v>0</v>
      </c>
      <c r="G37" s="118">
        <f t="shared" si="0"/>
        <v>17</v>
      </c>
      <c r="H37" s="116">
        <v>0</v>
      </c>
      <c r="I37" s="116">
        <v>23</v>
      </c>
      <c r="J37" s="119">
        <f t="shared" si="1"/>
        <v>0.73913043478260865</v>
      </c>
    </row>
    <row r="38" spans="1:22" x14ac:dyDescent="0.2">
      <c r="A38" s="114" t="s">
        <v>107</v>
      </c>
      <c r="B38" s="115" t="s">
        <v>108</v>
      </c>
      <c r="C38" s="116" t="s">
        <v>109</v>
      </c>
      <c r="D38" s="117">
        <v>1</v>
      </c>
      <c r="E38" s="118">
        <v>2</v>
      </c>
      <c r="F38" s="118">
        <v>0</v>
      </c>
      <c r="G38" s="118">
        <f t="shared" si="0"/>
        <v>3</v>
      </c>
      <c r="H38" s="116">
        <v>0</v>
      </c>
      <c r="I38" s="116">
        <v>9</v>
      </c>
      <c r="J38" s="119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14" t="s">
        <v>234</v>
      </c>
      <c r="B88" s="115" t="s">
        <v>235</v>
      </c>
      <c r="C88" s="116" t="s">
        <v>236</v>
      </c>
      <c r="D88" s="117">
        <v>0</v>
      </c>
      <c r="E88" s="118">
        <v>16</v>
      </c>
      <c r="F88" s="118">
        <v>0</v>
      </c>
      <c r="G88" s="118">
        <f t="shared" si="2"/>
        <v>16</v>
      </c>
      <c r="H88" s="116">
        <v>0</v>
      </c>
      <c r="I88" s="116">
        <v>45</v>
      </c>
      <c r="J88" s="119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14" t="s">
        <v>240</v>
      </c>
      <c r="B90" s="115" t="s">
        <v>241</v>
      </c>
      <c r="C90" s="116" t="s">
        <v>242</v>
      </c>
      <c r="D90" s="117">
        <v>2</v>
      </c>
      <c r="E90" s="118">
        <v>21</v>
      </c>
      <c r="F90" s="118">
        <v>0</v>
      </c>
      <c r="G90" s="118">
        <f t="shared" si="2"/>
        <v>23</v>
      </c>
      <c r="H90" s="116">
        <v>2</v>
      </c>
      <c r="I90" s="116">
        <v>33</v>
      </c>
      <c r="J90" s="119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455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14" t="s">
        <v>284</v>
      </c>
      <c r="B109" s="115" t="s">
        <v>285</v>
      </c>
      <c r="C109" s="116" t="s">
        <v>285</v>
      </c>
      <c r="D109" s="117">
        <v>2</v>
      </c>
      <c r="E109" s="118">
        <v>27</v>
      </c>
      <c r="F109" s="118">
        <v>1</v>
      </c>
      <c r="G109" s="118">
        <f t="shared" si="2"/>
        <v>30</v>
      </c>
      <c r="H109" s="116">
        <v>2</v>
      </c>
      <c r="I109" s="116">
        <v>41</v>
      </c>
      <c r="J109" s="119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69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10">
        <v>43132</v>
      </c>
      <c r="C1" s="111"/>
      <c r="D1" s="111"/>
      <c r="E1" s="111"/>
      <c r="F1" s="111"/>
      <c r="G1" s="112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8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43160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0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1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2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2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2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2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1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1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2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2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2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2">
        <v>88</v>
      </c>
      <c r="J14" s="23">
        <f t="shared" si="1"/>
        <v>1.9090909090909092</v>
      </c>
    </row>
    <row r="15" spans="1:11" x14ac:dyDescent="0.2">
      <c r="A15" s="114" t="s">
        <v>42</v>
      </c>
      <c r="B15" s="115" t="s">
        <v>40</v>
      </c>
      <c r="C15" s="116" t="s">
        <v>43</v>
      </c>
      <c r="D15" s="117">
        <v>0</v>
      </c>
      <c r="E15" s="118">
        <v>9</v>
      </c>
      <c r="F15" s="118">
        <v>0</v>
      </c>
      <c r="G15" s="118">
        <f t="shared" si="0"/>
        <v>9</v>
      </c>
      <c r="H15" s="116">
        <v>0</v>
      </c>
      <c r="I15" s="122">
        <v>18</v>
      </c>
      <c r="J15" s="119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2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2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2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2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2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2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2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2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2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2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2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2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2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1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1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2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2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2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2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2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2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2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2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2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2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2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2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2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2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2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2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2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2">
        <v>19</v>
      </c>
      <c r="J48" s="23">
        <f t="shared" si="1"/>
        <v>1</v>
      </c>
    </row>
    <row r="49" spans="1:10" x14ac:dyDescent="0.2">
      <c r="A49" s="114" t="s">
        <v>141</v>
      </c>
      <c r="B49" s="115" t="s">
        <v>142</v>
      </c>
      <c r="C49" s="116" t="s">
        <v>143</v>
      </c>
      <c r="D49" s="117">
        <v>7</v>
      </c>
      <c r="E49" s="118">
        <v>86</v>
      </c>
      <c r="F49" s="118">
        <v>0</v>
      </c>
      <c r="G49" s="118">
        <f t="shared" si="0"/>
        <v>93</v>
      </c>
      <c r="H49" s="116">
        <v>7</v>
      </c>
      <c r="I49" s="122">
        <v>135</v>
      </c>
      <c r="J49" s="119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2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2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2">
        <v>19</v>
      </c>
      <c r="J52" s="23">
        <f t="shared" si="1"/>
        <v>1.5263157894736843</v>
      </c>
    </row>
    <row r="53" spans="1:10" x14ac:dyDescent="0.2">
      <c r="A53" s="114" t="s">
        <v>153</v>
      </c>
      <c r="B53" s="115" t="s">
        <v>154</v>
      </c>
      <c r="C53" s="116" t="s">
        <v>155</v>
      </c>
      <c r="D53" s="117">
        <v>0</v>
      </c>
      <c r="E53" s="118">
        <v>21</v>
      </c>
      <c r="F53" s="118">
        <v>0</v>
      </c>
      <c r="G53" s="118">
        <f t="shared" si="0"/>
        <v>21</v>
      </c>
      <c r="H53" s="116">
        <v>0</v>
      </c>
      <c r="I53" s="122">
        <v>28</v>
      </c>
      <c r="J53" s="119">
        <f t="shared" si="1"/>
        <v>0.75</v>
      </c>
    </row>
    <row r="54" spans="1:10" x14ac:dyDescent="0.2">
      <c r="A54" s="114" t="s">
        <v>156</v>
      </c>
      <c r="B54" s="115" t="s">
        <v>154</v>
      </c>
      <c r="C54" s="116" t="s">
        <v>157</v>
      </c>
      <c r="D54" s="117">
        <v>4</v>
      </c>
      <c r="E54" s="118">
        <v>25</v>
      </c>
      <c r="F54" s="118">
        <v>0</v>
      </c>
      <c r="G54" s="118">
        <f t="shared" si="0"/>
        <v>29</v>
      </c>
      <c r="H54" s="116">
        <v>0</v>
      </c>
      <c r="I54" s="122">
        <v>39</v>
      </c>
      <c r="J54" s="119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2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2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2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2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2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2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2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2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2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1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2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2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2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2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2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2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2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54</v>
      </c>
      <c r="E72" s="22">
        <v>4</v>
      </c>
      <c r="F72" s="22">
        <v>0</v>
      </c>
      <c r="G72" s="22">
        <f t="shared" si="2"/>
        <v>58</v>
      </c>
      <c r="H72" s="20">
        <v>1</v>
      </c>
      <c r="I72" s="102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2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2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2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2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2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2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2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2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2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2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2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2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2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2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2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2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2">
        <v>37</v>
      </c>
      <c r="J89" s="23">
        <f t="shared" si="3"/>
        <v>1.4054054054054055</v>
      </c>
    </row>
    <row r="90" spans="1:10" x14ac:dyDescent="0.2">
      <c r="A90" s="114" t="s">
        <v>243</v>
      </c>
      <c r="B90" s="115" t="s">
        <v>244</v>
      </c>
      <c r="C90" s="116" t="s">
        <v>245</v>
      </c>
      <c r="D90" s="117">
        <v>0</v>
      </c>
      <c r="E90" s="118">
        <v>3</v>
      </c>
      <c r="F90" s="118">
        <v>0</v>
      </c>
      <c r="G90" s="118">
        <f t="shared" si="2"/>
        <v>3</v>
      </c>
      <c r="H90" s="116">
        <v>0</v>
      </c>
      <c r="I90" s="122">
        <v>6</v>
      </c>
      <c r="J90" s="119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2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2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2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2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2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2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2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2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2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2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2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2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2">
        <v>134</v>
      </c>
      <c r="J103" s="23">
        <f t="shared" si="3"/>
        <v>0.96268656716417911</v>
      </c>
    </row>
    <row r="104" spans="1:10" x14ac:dyDescent="0.2">
      <c r="A104" s="114" t="s">
        <v>278</v>
      </c>
      <c r="B104" s="115" t="s">
        <v>266</v>
      </c>
      <c r="C104" s="116" t="s">
        <v>279</v>
      </c>
      <c r="D104" s="117">
        <v>5</v>
      </c>
      <c r="E104" s="118">
        <v>55</v>
      </c>
      <c r="F104" s="118">
        <v>0</v>
      </c>
      <c r="G104" s="118">
        <f t="shared" si="2"/>
        <v>60</v>
      </c>
      <c r="H104" s="116">
        <v>12</v>
      </c>
      <c r="I104" s="122">
        <v>88</v>
      </c>
      <c r="J104" s="119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2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2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455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2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2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2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2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2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3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1091</v>
      </c>
      <c r="E113" s="22">
        <f t="shared" si="4"/>
        <v>10222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33" activePane="bottomRight" state="frozen"/>
      <selection activeCell="H101" sqref="H101"/>
      <selection pane="topRight" activeCell="H101" sqref="H101"/>
      <selection pane="bottomLeft" activeCell="H101" sqref="H101"/>
      <selection pane="bottomRight" activeCell="H3" sqref="H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0">
        <v>43160</v>
      </c>
      <c r="C1" s="111"/>
      <c r="D1" s="111"/>
      <c r="E1" s="111"/>
      <c r="F1" s="111"/>
      <c r="G1" s="11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0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1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2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2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2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1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1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2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2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1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2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2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2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2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2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2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2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2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2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1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1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2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2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2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2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2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2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2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2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2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2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2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2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2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2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2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2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2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1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1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1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1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1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1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1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1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1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1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1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1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1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1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234</v>
      </c>
      <c r="C55" s="22">
        <v>2627</v>
      </c>
      <c r="D55" s="22">
        <v>0</v>
      </c>
      <c r="E55" s="22">
        <v>2861</v>
      </c>
      <c r="F55" s="20">
        <v>126</v>
      </c>
      <c r="G55" s="101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1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1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1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1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1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1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1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1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1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1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2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2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2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2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2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2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2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2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2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2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3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1091</v>
      </c>
      <c r="C77" s="22">
        <f t="shared" si="4"/>
        <v>10222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1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43191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14" t="s">
        <v>58</v>
      </c>
      <c r="B20" s="115" t="s">
        <v>59</v>
      </c>
      <c r="C20" s="116" t="s">
        <v>60</v>
      </c>
      <c r="D20" s="117">
        <v>4</v>
      </c>
      <c r="E20" s="118">
        <v>7</v>
      </c>
      <c r="F20" s="118">
        <v>0</v>
      </c>
      <c r="G20" s="118">
        <f t="shared" si="0"/>
        <v>11</v>
      </c>
      <c r="H20" s="116">
        <v>4</v>
      </c>
      <c r="I20" s="116">
        <v>14</v>
      </c>
      <c r="J20" s="119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14" t="s">
        <v>72</v>
      </c>
      <c r="B25" s="115" t="s">
        <v>73</v>
      </c>
      <c r="C25" s="116" t="s">
        <v>74</v>
      </c>
      <c r="D25" s="117">
        <v>8</v>
      </c>
      <c r="E25" s="118">
        <v>68</v>
      </c>
      <c r="F25" s="118">
        <v>0</v>
      </c>
      <c r="G25" s="118">
        <f t="shared" si="0"/>
        <v>76</v>
      </c>
      <c r="H25" s="116">
        <v>1</v>
      </c>
      <c r="I25" s="116">
        <v>106</v>
      </c>
      <c r="J25" s="119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499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14" t="s">
        <v>135</v>
      </c>
      <c r="B47" s="115" t="s">
        <v>136</v>
      </c>
      <c r="C47" s="116" t="s">
        <v>137</v>
      </c>
      <c r="D47" s="117">
        <v>0</v>
      </c>
      <c r="E47" s="118">
        <v>13</v>
      </c>
      <c r="F47" s="118">
        <v>1</v>
      </c>
      <c r="G47" s="118">
        <f t="shared" si="0"/>
        <v>14</v>
      </c>
      <c r="H47" s="116">
        <v>0</v>
      </c>
      <c r="I47" s="116">
        <v>28</v>
      </c>
      <c r="J47" s="119">
        <f t="shared" si="1"/>
        <v>0.5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121" t="s">
        <v>213</v>
      </c>
      <c r="B78" s="115" t="s">
        <v>187</v>
      </c>
      <c r="C78" s="116" t="s">
        <v>214</v>
      </c>
      <c r="D78" s="117">
        <v>5</v>
      </c>
      <c r="E78" s="118">
        <v>54</v>
      </c>
      <c r="F78" s="118">
        <v>0</v>
      </c>
      <c r="G78" s="118">
        <f t="shared" si="2"/>
        <v>59</v>
      </c>
      <c r="H78" s="116">
        <v>1</v>
      </c>
      <c r="I78" s="116">
        <v>82</v>
      </c>
      <c r="J78" s="119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14" t="s">
        <v>243</v>
      </c>
      <c r="B90" s="115" t="s">
        <v>244</v>
      </c>
      <c r="C90" s="116" t="s">
        <v>245</v>
      </c>
      <c r="D90" s="117">
        <v>0</v>
      </c>
      <c r="E90" s="118">
        <v>2</v>
      </c>
      <c r="F90" s="118">
        <v>0</v>
      </c>
      <c r="G90" s="118">
        <f t="shared" si="2"/>
        <v>2</v>
      </c>
      <c r="H90" s="116">
        <v>0</v>
      </c>
      <c r="I90" s="116">
        <v>3</v>
      </c>
      <c r="J90" s="119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14" t="s">
        <v>253</v>
      </c>
      <c r="B94" s="115" t="s">
        <v>254</v>
      </c>
      <c r="C94" s="116" t="s">
        <v>255</v>
      </c>
      <c r="D94" s="117">
        <v>10</v>
      </c>
      <c r="E94" s="118">
        <v>88</v>
      </c>
      <c r="F94" s="118">
        <v>0</v>
      </c>
      <c r="G94" s="118">
        <f t="shared" si="2"/>
        <v>98</v>
      </c>
      <c r="H94" s="116">
        <v>1</v>
      </c>
      <c r="I94" s="116">
        <v>124</v>
      </c>
      <c r="J94" s="119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455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6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3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10">
        <v>43191</v>
      </c>
      <c r="C1" s="111"/>
      <c r="D1" s="111"/>
      <c r="E1" s="111"/>
      <c r="F1" s="111"/>
      <c r="G1" s="112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7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499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6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11" activePane="bottomRight" state="frozen"/>
      <selection activeCell="H101" sqref="H101"/>
      <selection pane="topRight" activeCell="H101" sqref="H101"/>
      <selection pane="bottomLeft" activeCell="H101" sqref="H101"/>
      <selection pane="bottomRight" activeCell="A61" sqref="A61:J6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10">
        <v>43221</v>
      </c>
      <c r="E1" s="111"/>
      <c r="F1" s="111"/>
      <c r="G1" s="111"/>
      <c r="H1" s="111"/>
      <c r="I1" s="112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8">
        <f t="shared" si="1"/>
        <v>2.4210526315789473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8">
        <f t="shared" si="1"/>
        <v>0.87704918032786883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8">
        <f t="shared" si="1"/>
        <v>0.94285714285714284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8">
        <f t="shared" si="1"/>
        <v>0.81052631578947365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8">
        <f t="shared" si="1"/>
        <v>1.0174418604651163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8">
        <f t="shared" si="1"/>
        <v>1.5483870967741935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8">
        <f t="shared" si="1"/>
        <v>1.6363636363636365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8">
        <f t="shared" si="1"/>
        <v>1.0327868852459017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8">
        <f t="shared" si="1"/>
        <v>0.8571428571428571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8">
        <f t="shared" si="1"/>
        <v>1.0032258064516129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8">
        <f t="shared" si="1"/>
        <v>0.99156118143459915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8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8">
        <f t="shared" si="1"/>
        <v>1.8489425981873111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8">
        <f t="shared" si="1"/>
        <v>1.0625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8">
        <f t="shared" si="1"/>
        <v>0.92307692307692313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8">
        <f t="shared" si="1"/>
        <v>1.3333333333333333</v>
      </c>
    </row>
    <row r="24" spans="1:22" x14ac:dyDescent="0.2">
      <c r="A24" s="114" t="s">
        <v>72</v>
      </c>
      <c r="B24" s="115" t="s">
        <v>73</v>
      </c>
      <c r="C24" s="116" t="s">
        <v>74</v>
      </c>
      <c r="D24" s="117">
        <v>15</v>
      </c>
      <c r="E24" s="118">
        <v>71</v>
      </c>
      <c r="F24" s="118">
        <v>0</v>
      </c>
      <c r="G24" s="118">
        <f t="shared" si="0"/>
        <v>86</v>
      </c>
      <c r="H24" s="116">
        <v>7</v>
      </c>
      <c r="I24" s="116">
        <v>139</v>
      </c>
      <c r="J24" s="120">
        <f t="shared" si="1"/>
        <v>0.61870503597122306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8">
        <f t="shared" si="1"/>
        <v>1.0612244897959184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8">
        <f t="shared" si="1"/>
        <v>1.7719298245614035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8">
        <f t="shared" si="1"/>
        <v>1.2553191489361701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8">
        <f t="shared" si="1"/>
        <v>1.1509433962264151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8">
        <f t="shared" si="1"/>
        <v>1.6666666666666667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8">
        <f t="shared" si="1"/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8">
        <f t="shared" si="1"/>
        <v>1.092741935483871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8">
        <f t="shared" si="1"/>
        <v>1.0126582278481013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8">
        <f t="shared" si="1"/>
        <v>1.3396226415094339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8">
        <f t="shared" si="1"/>
        <v>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8">
        <f t="shared" si="1"/>
        <v>1.0833333333333333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8">
        <f t="shared" si="1"/>
        <v>0.90909090909090906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8">
        <f t="shared" si="1"/>
        <v>0.88888888888888884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8">
        <f t="shared" si="1"/>
        <v>1.05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8">
        <f t="shared" si="1"/>
        <v>1.0196078431372548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8">
        <f t="shared" si="1"/>
        <v>0.87962962962962965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8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8">
        <f t="shared" si="1"/>
        <v>1.875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8">
        <f t="shared" si="1"/>
        <v>1.467741935483871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8">
        <f t="shared" si="1"/>
        <v>1.4242424242424243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8">
        <f t="shared" si="1"/>
        <v>1.0789473684210527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8">
        <f t="shared" si="1"/>
        <v>0.96969696969696972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8">
        <f t="shared" si="1"/>
        <v>1.0333333333333334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8">
        <f t="shared" si="1"/>
        <v>1.1023622047244095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8">
        <f t="shared" si="1"/>
        <v>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8">
        <f t="shared" si="1"/>
        <v>1.2321428571428572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8">
        <f t="shared" si="1"/>
        <v>0.97368421052631582</v>
      </c>
    </row>
    <row r="52" spans="1:10" x14ac:dyDescent="0.2">
      <c r="A52" s="114" t="s">
        <v>153</v>
      </c>
      <c r="B52" s="115" t="s">
        <v>154</v>
      </c>
      <c r="C52" s="116" t="s">
        <v>155</v>
      </c>
      <c r="D52" s="117">
        <v>2</v>
      </c>
      <c r="E52" s="118">
        <v>22</v>
      </c>
      <c r="F52" s="118">
        <v>0</v>
      </c>
      <c r="G52" s="118">
        <f t="shared" si="0"/>
        <v>24</v>
      </c>
      <c r="H52" s="116">
        <v>2</v>
      </c>
      <c r="I52" s="116">
        <v>33</v>
      </c>
      <c r="J52" s="120">
        <f t="shared" si="1"/>
        <v>0.72727272727272729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8">
        <f t="shared" si="1"/>
        <v>1.0625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8">
        <f t="shared" si="1"/>
        <v>2.3058823529411763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8">
        <f t="shared" si="1"/>
        <v>1.125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8">
        <f t="shared" si="1"/>
        <v>1.0740740740740742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8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8">
        <f t="shared" si="1"/>
        <v>1.2807017543859649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8">
        <f t="shared" si="1"/>
        <v>1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8">
        <f t="shared" si="1"/>
        <v>1.027027027027027</v>
      </c>
    </row>
    <row r="61" spans="1:10" x14ac:dyDescent="0.2">
      <c r="A61" s="114" t="s">
        <v>178</v>
      </c>
      <c r="B61" s="115" t="s">
        <v>179</v>
      </c>
      <c r="C61" s="116" t="s">
        <v>179</v>
      </c>
      <c r="D61" s="117">
        <v>12</v>
      </c>
      <c r="E61" s="118">
        <v>105</v>
      </c>
      <c r="F61" s="118">
        <v>0</v>
      </c>
      <c r="G61" s="118">
        <f t="shared" si="0"/>
        <v>117</v>
      </c>
      <c r="H61" s="116">
        <v>2</v>
      </c>
      <c r="I61" s="116">
        <v>148</v>
      </c>
      <c r="J61" s="120">
        <f t="shared" si="1"/>
        <v>0.79054054054054057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8">
        <f t="shared" si="1"/>
        <v>1.6666666666666667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8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8">
        <f t="shared" si="1"/>
        <v>0.96531791907514453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8">
        <f t="shared" si="1"/>
        <v>1.0171428571428571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8">
        <f t="shared" si="1"/>
        <v>1.0340909090909092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8">
        <f t="shared" si="1"/>
        <v>0.97478991596638653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8">
        <f t="shared" ref="J68:J113" si="3">G68/I68</f>
        <v>1.0877192982456141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8">
        <f t="shared" si="3"/>
        <v>0.96992481203007519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8">
        <f t="shared" si="3"/>
        <v>0.98245614035087714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4</v>
      </c>
      <c r="E71" s="22">
        <v>63</v>
      </c>
      <c r="F71" s="22">
        <v>0</v>
      </c>
      <c r="G71" s="22">
        <f t="shared" si="2"/>
        <v>67</v>
      </c>
      <c r="H71" s="20">
        <v>1</v>
      </c>
      <c r="I71" s="20">
        <v>60</v>
      </c>
      <c r="J71" s="108">
        <f t="shared" si="3"/>
        <v>1.1166666666666667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8">
        <f t="shared" si="3"/>
        <v>0.94968553459119498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8">
        <f t="shared" si="3"/>
        <v>1.1661237785016287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8">
        <f t="shared" si="3"/>
        <v>1.048913043478261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8">
        <f t="shared" si="3"/>
        <v>1.0130353817504656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8">
        <f t="shared" si="3"/>
        <v>0.95454545454545459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8">
        <f t="shared" si="3"/>
        <v>1.1506849315068493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8">
        <f t="shared" si="3"/>
        <v>0.98412698412698407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8">
        <f t="shared" si="3"/>
        <v>1.2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8">
        <f t="shared" si="3"/>
        <v>1.0392156862745099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8">
        <f t="shared" si="3"/>
        <v>2.0909090909090908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8">
        <f t="shared" si="3"/>
        <v>1.7307692307692308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8">
        <f t="shared" si="3"/>
        <v>3.2479338842975207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8">
        <f t="shared" si="3"/>
        <v>1.911764705882353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8">
        <f t="shared" si="3"/>
        <v>1.0487804878048781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8">
        <f t="shared" si="3"/>
        <v>1.1052631578947369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8">
        <f t="shared" si="3"/>
        <v>0.93513513513513513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8">
        <f t="shared" si="3"/>
        <v>3.2941176470588234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8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8">
        <f t="shared" si="3"/>
        <v>1.0673076923076923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20">
        <v>5</v>
      </c>
      <c r="J91" s="108">
        <f t="shared" si="3"/>
        <v>1.2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8">
        <f t="shared" si="3"/>
        <v>1.05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8">
        <f t="shared" si="3"/>
        <v>0.9642857142857143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8">
        <f t="shared" si="3"/>
        <v>0.96923076923076923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8">
        <f t="shared" si="3"/>
        <v>1.1296296296296295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8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8">
        <f t="shared" si="3"/>
        <v>1.0743801652892562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8">
        <f t="shared" si="3"/>
        <v>1.0388692579505301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8">
        <f t="shared" si="3"/>
        <v>1.027027027027027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8">
        <f t="shared" si="3"/>
        <v>0.99120234604105573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8">
        <f t="shared" si="3"/>
        <v>1.0140845070422535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8">
        <f t="shared" si="3"/>
        <v>1.0714285714285714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8">
        <f t="shared" si="3"/>
        <v>0.8990825688073395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8">
        <f t="shared" si="3"/>
        <v>1.117936117936118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8">
        <f t="shared" si="3"/>
        <v>0.90163934426229508</v>
      </c>
    </row>
    <row r="106" spans="1:10" x14ac:dyDescent="0.2">
      <c r="A106" s="18" t="s">
        <v>304</v>
      </c>
      <c r="B106" s="19" t="s">
        <v>266</v>
      </c>
      <c r="C106" s="20" t="s">
        <v>455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8">
        <f t="shared" si="3"/>
        <v>1.0506329113924051</v>
      </c>
    </row>
    <row r="107" spans="1:10" x14ac:dyDescent="0.2">
      <c r="A107" s="18" t="s">
        <v>497</v>
      </c>
      <c r="B107" s="19" t="s">
        <v>266</v>
      </c>
      <c r="C107" s="20" t="s">
        <v>496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8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8">
        <f t="shared" si="3"/>
        <v>0.96078431372549022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8">
        <f t="shared" si="3"/>
        <v>1.1509433962264151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8">
        <f t="shared" si="3"/>
        <v>0.99137931034482762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8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6">
        <f t="shared" si="3"/>
        <v>1.0526315789473684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10428</v>
      </c>
      <c r="F113" s="22">
        <f t="shared" si="4"/>
        <v>14</v>
      </c>
      <c r="G113" s="22">
        <f t="shared" si="4"/>
        <v>11497</v>
      </c>
      <c r="H113" s="33">
        <f t="shared" si="4"/>
        <v>728</v>
      </c>
      <c r="I113" s="33">
        <f t="shared" si="4"/>
        <v>10261</v>
      </c>
      <c r="J113" s="108">
        <f t="shared" si="3"/>
        <v>1.1204560958970859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 </vt:lpstr>
      <vt:lpstr>June by County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 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2018-06-08T19:54:20Z</cp:lastPrinted>
  <dcterms:created xsi:type="dcterms:W3CDTF">2018-01-26T17:24:14Z</dcterms:created>
  <dcterms:modified xsi:type="dcterms:W3CDTF">2018-07-09T21:32:26Z</dcterms:modified>
</cp:coreProperties>
</file>